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7\RENTABILIZAR\CLIENTES CORREDORA\ADELITA ARCE\"/>
    </mc:Choice>
  </mc:AlternateContent>
  <bookViews>
    <workbookView xWindow="240" yWindow="50" windowWidth="19440" windowHeight="8000" firstSheet="7" activeTab="11"/>
  </bookViews>
  <sheets>
    <sheet name="Enero 2018" sheetId="12" r:id="rId1"/>
    <sheet name="Febrero 2018" sheetId="13" r:id="rId2"/>
    <sheet name="Marzo 2018" sheetId="15" r:id="rId3"/>
    <sheet name="Abril 2018" sheetId="16" r:id="rId4"/>
    <sheet name="Mayo 2018" sheetId="17" r:id="rId5"/>
    <sheet name="Junio 2018" sheetId="18" r:id="rId6"/>
    <sheet name="Julio 2018" sheetId="19" r:id="rId7"/>
    <sheet name="Agosto 2018" sheetId="20" r:id="rId8"/>
    <sheet name="Septiembre 2018" sheetId="21" r:id="rId9"/>
    <sheet name="Octubre 2018" sheetId="22" r:id="rId10"/>
    <sheet name="Noviembre 2018" sheetId="23" r:id="rId11"/>
    <sheet name="Diciembre 2018" sheetId="24" r:id="rId12"/>
  </sheets>
  <calcPr calcId="152511"/>
</workbook>
</file>

<file path=xl/calcChain.xml><?xml version="1.0" encoding="utf-8"?>
<calcChain xmlns="http://schemas.openxmlformats.org/spreadsheetml/2006/main">
  <c r="G20" i="24" l="1"/>
  <c r="G19" i="24"/>
  <c r="G16" i="24"/>
  <c r="G22" i="24" l="1"/>
  <c r="G28" i="24" s="1"/>
  <c r="G27" i="24"/>
  <c r="G29" i="24" l="1"/>
  <c r="G15" i="23"/>
  <c r="G21" i="23"/>
  <c r="G19" i="23"/>
  <c r="G18" i="23"/>
  <c r="G26" i="23" l="1"/>
  <c r="G27" i="23" l="1"/>
  <c r="G28" i="23" s="1"/>
  <c r="G15" i="22"/>
  <c r="G24" i="22" s="1"/>
  <c r="G18" i="22" l="1"/>
  <c r="G19" i="22" s="1"/>
  <c r="G25" i="22" s="1"/>
  <c r="G26" i="22" s="1"/>
  <c r="G17" i="21"/>
  <c r="G21" i="21"/>
  <c r="G20" i="21" l="1"/>
  <c r="G24" i="21" l="1"/>
  <c r="G30" i="21" s="1"/>
  <c r="G29" i="21"/>
  <c r="G15" i="20"/>
  <c r="G18" i="20" s="1"/>
  <c r="G19" i="20" s="1"/>
  <c r="G24" i="20" s="1"/>
  <c r="G31" i="21" l="1"/>
  <c r="G23" i="20"/>
  <c r="G25" i="20" s="1"/>
  <c r="G23" i="19"/>
  <c r="G15" i="19"/>
  <c r="G18" i="19" s="1"/>
  <c r="G19" i="19" s="1"/>
  <c r="G24" i="19" s="1"/>
  <c r="G25" i="19" l="1"/>
  <c r="G15" i="18"/>
  <c r="G18" i="18" s="1"/>
  <c r="G19" i="18" s="1"/>
  <c r="G24" i="18" s="1"/>
  <c r="G23" i="18" l="1"/>
  <c r="G25" i="18" s="1"/>
  <c r="G23" i="17"/>
  <c r="G15" i="17"/>
  <c r="G18" i="17" s="1"/>
  <c r="G19" i="17" s="1"/>
  <c r="G24" i="17" s="1"/>
  <c r="G25" i="17" l="1"/>
  <c r="G15" i="16"/>
  <c r="G18" i="16" s="1"/>
  <c r="G19" i="16" s="1"/>
  <c r="G24" i="16" s="1"/>
  <c r="G23" i="16" l="1"/>
  <c r="G25" i="16" s="1"/>
  <c r="G15" i="15"/>
  <c r="G18" i="15" s="1"/>
  <c r="G19" i="15" s="1"/>
  <c r="G24" i="15" s="1"/>
  <c r="G23" i="15" l="1"/>
  <c r="G25" i="15" s="1"/>
  <c r="G15" i="13"/>
  <c r="G23" i="13" s="1"/>
  <c r="G18" i="13" l="1"/>
  <c r="G19" i="13" s="1"/>
  <c r="G24" i="13" s="1"/>
  <c r="G25" i="13" s="1"/>
  <c r="G18" i="12"/>
  <c r="G23" i="12" l="1"/>
  <c r="G28" i="12" s="1"/>
  <c r="G15" i="12"/>
  <c r="G27" i="12" s="1"/>
  <c r="G29" i="12" l="1"/>
</calcChain>
</file>

<file path=xl/comments1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Yannira Rojas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Alvaro Vasquez</t>
        </r>
      </text>
    </comment>
    <comment ref="G19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Monto corresponde a sumatoria de ambos deptos.</t>
        </r>
      </text>
    </comment>
  </commentList>
</comments>
</file>

<file path=xl/comments2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Yannira Rojas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Alvaro Vasquez</t>
        </r>
      </text>
    </comment>
  </commentList>
</comments>
</file>

<file path=xl/comments3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Yannira Rojas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Alvaro Vasquez</t>
        </r>
      </text>
    </comment>
  </commentList>
</comments>
</file>

<file path=xl/comments4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Yannira Rojas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Alvaro Vasquez</t>
        </r>
      </text>
    </comment>
  </commentList>
</comments>
</file>

<file path=xl/comments5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Yannira Rojas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Alvaro Vasquez</t>
        </r>
      </text>
    </comment>
  </commentList>
</comments>
</file>

<file path=xl/comments6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Yannira Rojas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Alvaro Vasquez</t>
        </r>
      </text>
    </comment>
  </commentList>
</comments>
</file>

<file path=xl/comments7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Yannira Rojas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Alvaro Vasquez, deja el depto con fecha 31 de julio </t>
        </r>
      </text>
    </comment>
  </commentList>
</comments>
</file>

<file path=xl/comments8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Yannira Rojas</t>
        </r>
      </text>
    </comment>
    <comment ref="G14" authorId="0" shapeId="0">
      <text>
        <r>
          <rPr>
            <sz val="9"/>
            <color indexed="81"/>
            <rFont val="Tahoma"/>
            <family val="2"/>
          </rPr>
          <t xml:space="preserve">Depto desocupdo con fecha 31 de julio de 2018, actualmente en arriendo. </t>
        </r>
      </text>
    </comment>
  </commentList>
</comments>
</file>

<file path=xl/comments9.xml><?xml version="1.0" encoding="utf-8"?>
<comments xmlns="http://schemas.openxmlformats.org/spreadsheetml/2006/main">
  <authors>
    <author>Marco Dissi</author>
    <author>Usuario de Windows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Yannira Rojas</t>
        </r>
      </text>
    </comment>
    <comment ref="G14" authorId="1" shapeId="0">
      <text>
        <r>
          <rPr>
            <sz val="9"/>
            <color indexed="81"/>
            <rFont val="Tahoma"/>
            <family val="2"/>
          </rPr>
          <t>Arrendado con fecha 20 de agosto de 2018 en $270.000, monto corresponde a los dias proporcionales de ese mes</t>
        </r>
      </text>
    </comment>
    <comment ref="G15" authorId="1" shapeId="0">
      <text>
        <r>
          <rPr>
            <sz val="9"/>
            <color indexed="81"/>
            <rFont val="Tahoma"/>
            <family val="2"/>
          </rPr>
          <t>Arriendo correspondiente al mes de Septiembre de 2018</t>
        </r>
      </text>
    </comment>
    <comment ref="G16" authorId="1" shapeId="0">
      <text>
        <r>
          <rPr>
            <sz val="9"/>
            <color indexed="81"/>
            <rFont val="Tahoma"/>
            <family val="2"/>
          </rPr>
          <t>Garantía entregada por nuevo arrendatario</t>
        </r>
      </text>
    </comment>
    <comment ref="G23" authorId="1" shapeId="0">
      <text>
        <r>
          <rPr>
            <sz val="11"/>
            <color theme="1"/>
            <rFont val="Calibri"/>
            <family val="2"/>
            <scheme val="minor"/>
          </rPr>
          <t>Pintura $155.000, aseo $15.000, gasto comun $681,  agua $4.810, luz $8.465, papel mural $65.000, gasfitería $25.830 (Gasto de gasfitería corresponde al propietario y será descontado en próxima liquidación)</t>
        </r>
      </text>
    </comment>
  </commentList>
</comments>
</file>

<file path=xl/comments10.xml><?xml version="1.0" encoding="utf-8"?>
<comments xmlns="http://schemas.openxmlformats.org/spreadsheetml/2006/main">
  <authors>
    <author>Usuario de Windows</author>
  </authors>
  <commentList>
    <comment ref="G14" authorId="0" shapeId="0">
      <text>
        <r>
          <rPr>
            <sz val="9"/>
            <color indexed="81"/>
            <rFont val="Tahoma"/>
            <family val="2"/>
          </rPr>
          <t>Arrendatario: Fabiana Urdanata
Inicio Arriendo: 20-08-2018</t>
        </r>
      </text>
    </comment>
  </commentList>
</comments>
</file>

<file path=xl/comments11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Arrendatario: Karina Bustamante
Inicio Arriendo: 07-11-2018</t>
        </r>
      </text>
    </comment>
    <comment ref="G14" authorId="0" shapeId="0">
      <text>
        <r>
          <rPr>
            <sz val="9"/>
            <color indexed="81"/>
            <rFont val="Tahoma"/>
            <family val="2"/>
          </rPr>
          <t>Arrendatario: Fabiana Urdanata
Inicio Arriendo: 20-08-2018</t>
        </r>
      </text>
    </comment>
  </commentList>
</comments>
</file>

<file path=xl/comments12.xml><?xml version="1.0" encoding="utf-8"?>
<comments xmlns="http://schemas.openxmlformats.org/spreadsheetml/2006/main">
  <authors>
    <author>Usuario de Windows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>Arrendatario: Karina Bustamante
Inicio Arriendo: 07-11-2018</t>
        </r>
      </text>
    </comment>
    <comment ref="G14" authorId="0" shapeId="0">
      <text>
        <r>
          <rPr>
            <sz val="9"/>
            <color indexed="81"/>
            <rFont val="Tahoma"/>
            <family val="2"/>
          </rPr>
          <t>Arrendatario: Fabiana Urdanata
Inicio Arriendo: 20-08-2018</t>
        </r>
      </text>
    </comment>
  </commentList>
</comments>
</file>

<file path=xl/sharedStrings.xml><?xml version="1.0" encoding="utf-8"?>
<sst xmlns="http://schemas.openxmlformats.org/spreadsheetml/2006/main" count="416" uniqueCount="44">
  <si>
    <t xml:space="preserve">     </t>
  </si>
  <si>
    <t>Propietario</t>
  </si>
  <si>
    <t>Rut</t>
  </si>
  <si>
    <t>Rol</t>
  </si>
  <si>
    <t>:</t>
  </si>
  <si>
    <t>Teléfono</t>
  </si>
  <si>
    <t xml:space="preserve">: </t>
  </si>
  <si>
    <t>Mail</t>
  </si>
  <si>
    <t>INGRESOS:</t>
  </si>
  <si>
    <t>$</t>
  </si>
  <si>
    <t>Total</t>
  </si>
  <si>
    <t>EGRESOS:</t>
  </si>
  <si>
    <t>RESUMEN:</t>
  </si>
  <si>
    <t>Ingresos</t>
  </si>
  <si>
    <t>Egresos</t>
  </si>
  <si>
    <t>Datos transferencia</t>
  </si>
  <si>
    <t>Adelita Arce</t>
  </si>
  <si>
    <t>: 14.307.919-8</t>
  </si>
  <si>
    <t>: Banco de Chile, Cta: 164-06766-03</t>
  </si>
  <si>
    <t>adelita.arce@bci.cl</t>
  </si>
  <si>
    <t>Arriendo Alvarez de Toledo 845, Depto 706</t>
  </si>
  <si>
    <t>Arriendo Alvarez de Toledo 845, Depto 1202</t>
  </si>
  <si>
    <t>Administración</t>
  </si>
  <si>
    <t>Gasto proporcional que corresponde pagar al propietario por concepto de: luz, agua, gas y gasto común, durante el periodo que los deptos estuvieron sin arrendatario.</t>
  </si>
  <si>
    <t>Santiago, 11 de enero de 2018</t>
  </si>
  <si>
    <t>Santiago, 10 de marzo de 2018</t>
  </si>
  <si>
    <t>Santiago, 12 de abril de 2018</t>
  </si>
  <si>
    <t>madelita.arce@gmail.com</t>
  </si>
  <si>
    <t>Santiago, 10 de mayo de 2018</t>
  </si>
  <si>
    <t>Santiago, 09 de junio de 2018</t>
  </si>
  <si>
    <t>Santiago, 10 de julio de 2018</t>
  </si>
  <si>
    <t>Santiago, 14 de agosto de 2018</t>
  </si>
  <si>
    <t>Colocación</t>
  </si>
  <si>
    <t>Contrato notaria</t>
  </si>
  <si>
    <t>Gastos cubiertos por garantía</t>
  </si>
  <si>
    <t>Garantía</t>
  </si>
  <si>
    <t>Santiago, 10 de septiembre de 2018</t>
  </si>
  <si>
    <t>Santiago, 04 de Octubre de 2018</t>
  </si>
  <si>
    <t>Colocación depto 706</t>
  </si>
  <si>
    <t>Notaria depto 706</t>
  </si>
  <si>
    <t>Santiago, 09 de Noviembre de 2018</t>
  </si>
  <si>
    <t>Santiago, 10 de diciembre de 2018</t>
  </si>
  <si>
    <t>Notaria Depto 706</t>
  </si>
  <si>
    <t>Diferencia garantía depto 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</si>
</sst>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&quot;$&quot;\ * #,##0_-;\-&quot;$&quot;\ * #,##0_-;_-&quot;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MS Sans Serif"/>
      <family val="2"/>
    </font>
    <font>
      <sz val="11"/>
      <name val="MS Sans Serif"/>
      <family val="2"/>
    </font>
    <font>
      <sz val="11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0" fontId="3" fillId="0" borderId="0" xfId="0" applyFont="1"/>
    <xf numFmtId="0" fontId="4" fillId="0" borderId="0" xfId="3" applyAlignment="1" applyProtection="1"/>
    <xf numFmtId="0" fontId="5" fillId="0" borderId="0" xfId="0" applyFont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/>
    <xf numFmtId="0" fontId="2" fillId="0" borderId="0" xfId="0" applyFont="1" applyBorder="1" applyAlignment="1">
      <alignment horizontal="center"/>
    </xf>
    <xf numFmtId="166" fontId="2" fillId="0" borderId="0" xfId="2" applyNumberFormat="1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1" xfId="2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166" fontId="3" fillId="2" borderId="2" xfId="2" applyNumberFormat="1" applyFont="1" applyFill="1" applyBorder="1" applyAlignment="1">
      <alignment horizontal="center"/>
    </xf>
    <xf numFmtId="166" fontId="0" fillId="0" borderId="0" xfId="0" applyNumberForma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0" xfId="1" applyNumberFormat="1" applyFont="1" applyFill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elita.arce@bci.cl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elita.arce@bci.cl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delita.arce@bci.cl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madelita.arce@gmail.com" TargetMode="External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madelita.arce@gmail.com" TargetMode="External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madelita.arce@gmail.com" TargetMode="External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madelita.arce@gmail.com" TargetMode="External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madelita.arce@gmail.com" TargetMode="External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madelita.arce@gmail.com" TargetMode="External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madelita.arce@gmail.com" TargetMode="External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madelita.arce@gmail.com" TargetMode="External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madelita.arce@gmail.com" TargetMode="External"/><Relationship Id="rId4" Type="http://schemas.openxmlformats.org/officeDocument/2006/relationships/comments" Target="../comments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9"/>
  <sheetViews>
    <sheetView topLeftCell="A12" workbookViewId="0">
      <selection activeCell="L22" sqref="L22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24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ht="15" thickBot="1" x14ac:dyDescent="0.4">
      <c r="B18" s="4"/>
      <c r="C18" s="1" t="s">
        <v>22</v>
      </c>
      <c r="D18" s="1"/>
      <c r="E18" s="1"/>
      <c r="F18" s="10" t="s">
        <v>9</v>
      </c>
      <c r="G18" s="3">
        <f>G15*7%</f>
        <v>35000</v>
      </c>
    </row>
    <row r="19" spans="2:7" ht="14.5" customHeight="1" x14ac:dyDescent="0.35">
      <c r="B19" s="4"/>
      <c r="C19" s="18" t="s">
        <v>23</v>
      </c>
      <c r="D19" s="19"/>
      <c r="E19" s="20"/>
      <c r="F19" s="10" t="s">
        <v>9</v>
      </c>
      <c r="G19" s="27">
        <v>63000</v>
      </c>
    </row>
    <row r="20" spans="2:7" x14ac:dyDescent="0.35">
      <c r="B20" s="4"/>
      <c r="C20" s="21"/>
      <c r="D20" s="22"/>
      <c r="E20" s="23"/>
      <c r="F20" s="10" t="s">
        <v>9</v>
      </c>
      <c r="G20" s="27"/>
    </row>
    <row r="21" spans="2:7" x14ac:dyDescent="0.35">
      <c r="B21" s="4"/>
      <c r="C21" s="21"/>
      <c r="D21" s="22"/>
      <c r="E21" s="23"/>
      <c r="F21" s="10" t="s">
        <v>9</v>
      </c>
      <c r="G21" s="27"/>
    </row>
    <row r="22" spans="2:7" ht="26" customHeight="1" thickBot="1" x14ac:dyDescent="0.4">
      <c r="B22" s="4"/>
      <c r="C22" s="24"/>
      <c r="D22" s="25"/>
      <c r="E22" s="26"/>
      <c r="F22" s="10" t="s">
        <v>9</v>
      </c>
      <c r="G22" s="28"/>
    </row>
    <row r="23" spans="2:7" ht="15" thickBot="1" x14ac:dyDescent="0.4">
      <c r="B23" s="1" t="s">
        <v>10</v>
      </c>
      <c r="C23" s="1"/>
      <c r="D23" s="1"/>
      <c r="E23" s="1"/>
      <c r="F23" s="10" t="s">
        <v>9</v>
      </c>
      <c r="G23" s="15">
        <f>SUM(G18:G22)</f>
        <v>98000</v>
      </c>
    </row>
    <row r="24" spans="2:7" x14ac:dyDescent="0.35">
      <c r="B24" s="1"/>
      <c r="C24" s="1"/>
      <c r="D24" s="1"/>
      <c r="E24" s="1"/>
      <c r="F24" s="2"/>
      <c r="G24" s="3"/>
    </row>
    <row r="25" spans="2:7" x14ac:dyDescent="0.35">
      <c r="B25" s="4" t="s">
        <v>12</v>
      </c>
      <c r="C25" s="1"/>
      <c r="D25" s="1"/>
      <c r="E25" s="1"/>
      <c r="F25" s="2"/>
      <c r="G25" s="3"/>
    </row>
    <row r="26" spans="2:7" x14ac:dyDescent="0.35">
      <c r="B26" s="1"/>
      <c r="C26" s="1"/>
      <c r="D26" s="1"/>
      <c r="E26" s="1"/>
      <c r="F26" s="2"/>
      <c r="G26" s="3"/>
    </row>
    <row r="27" spans="2:7" x14ac:dyDescent="0.35">
      <c r="B27" s="1" t="s">
        <v>13</v>
      </c>
      <c r="C27" s="1"/>
      <c r="D27" s="1"/>
      <c r="E27" s="1"/>
      <c r="F27" s="2" t="s">
        <v>9</v>
      </c>
      <c r="G27" s="11">
        <f>G15</f>
        <v>500000</v>
      </c>
    </row>
    <row r="28" spans="2:7" ht="15" thickBot="1" x14ac:dyDescent="0.4">
      <c r="B28" s="12" t="s">
        <v>14</v>
      </c>
      <c r="C28" s="12"/>
      <c r="D28" s="12"/>
      <c r="E28" s="12"/>
      <c r="F28" s="13" t="s">
        <v>9</v>
      </c>
      <c r="G28" s="14">
        <f>G23</f>
        <v>98000</v>
      </c>
    </row>
    <row r="29" spans="2:7" ht="15" thickBot="1" x14ac:dyDescent="0.4">
      <c r="B29" s="1" t="s">
        <v>10</v>
      </c>
      <c r="C29" s="1"/>
      <c r="D29" s="1"/>
      <c r="E29" s="1"/>
      <c r="F29" s="2" t="s">
        <v>9</v>
      </c>
      <c r="G29" s="16">
        <f>G27-G28</f>
        <v>402000</v>
      </c>
    </row>
  </sheetData>
  <mergeCells count="2">
    <mergeCell ref="C19:E22"/>
    <mergeCell ref="G19:G22"/>
  </mergeCells>
  <hyperlinks>
    <hyperlink ref="D8" r:id="rId1" display="mailto:adelita.arce@bci.cl"/>
  </hyperlinks>
  <pageMargins left="0.7" right="0.7" top="0.75" bottom="0.75" header="0.3" footer="0.3"/>
  <pageSetup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5"/>
  <sheetViews>
    <sheetView workbookViewId="0">
      <selection activeCell="D22" sqref="D22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25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ht="15" thickBot="1" x14ac:dyDescent="0.4">
      <c r="B18" s="4"/>
      <c r="C18" s="1" t="s">
        <v>22</v>
      </c>
      <c r="D18" s="1"/>
      <c r="E18" s="1"/>
      <c r="F18" s="10" t="s">
        <v>9</v>
      </c>
      <c r="G18" s="3">
        <f>G15*7%</f>
        <v>35000</v>
      </c>
    </row>
    <row r="19" spans="2:7" ht="15" thickBot="1" x14ac:dyDescent="0.4">
      <c r="B19" s="1" t="s">
        <v>10</v>
      </c>
      <c r="C19" s="1"/>
      <c r="D19" s="1"/>
      <c r="E19" s="1"/>
      <c r="F19" s="10" t="s">
        <v>9</v>
      </c>
      <c r="G19" s="15">
        <f>SUM(G18:G18)</f>
        <v>35000</v>
      </c>
    </row>
    <row r="20" spans="2:7" x14ac:dyDescent="0.35">
      <c r="B20" s="1"/>
      <c r="C20" s="1"/>
      <c r="D20" s="1"/>
      <c r="E20" s="1"/>
      <c r="F20" s="2"/>
      <c r="G20" s="3"/>
    </row>
    <row r="21" spans="2:7" x14ac:dyDescent="0.35">
      <c r="B21" s="4" t="s">
        <v>12</v>
      </c>
      <c r="C21" s="1"/>
      <c r="D21" s="1"/>
      <c r="E21" s="1"/>
      <c r="F21" s="2"/>
      <c r="G21" s="3"/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1" t="s">
        <v>13</v>
      </c>
      <c r="C23" s="1"/>
      <c r="D23" s="1"/>
      <c r="E23" s="1"/>
      <c r="F23" s="2" t="s">
        <v>9</v>
      </c>
      <c r="G23" s="11">
        <f>G15</f>
        <v>500000</v>
      </c>
    </row>
    <row r="24" spans="2:7" ht="15" thickBot="1" x14ac:dyDescent="0.4">
      <c r="B24" s="12" t="s">
        <v>14</v>
      </c>
      <c r="C24" s="12"/>
      <c r="D24" s="12"/>
      <c r="E24" s="12"/>
      <c r="F24" s="13" t="s">
        <v>9</v>
      </c>
      <c r="G24" s="14">
        <f>G19</f>
        <v>35000</v>
      </c>
    </row>
    <row r="25" spans="2:7" ht="15" thickBot="1" x14ac:dyDescent="0.4">
      <c r="B25" s="1" t="s">
        <v>10</v>
      </c>
      <c r="C25" s="1"/>
      <c r="D25" s="1"/>
      <c r="E25" s="1"/>
      <c r="F25" s="2" t="s">
        <v>9</v>
      </c>
      <c r="G25" s="16">
        <f>G23-G24</f>
        <v>465000</v>
      </c>
    </row>
  </sheetData>
  <hyperlinks>
    <hyperlink ref="D8" r:id="rId1" display="mailto:adelita.arce@bci.cl"/>
  </hyperlinks>
  <pageMargins left="0.7" right="0.7" top="0.75" bottom="0.75" header="0.3" footer="0.3"/>
  <pageSetup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5"/>
  <sheetViews>
    <sheetView topLeftCell="A4" workbookViewId="0">
      <selection activeCell="H13" sqref="H13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25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ht="15" thickBot="1" x14ac:dyDescent="0.4">
      <c r="B18" s="4"/>
      <c r="C18" s="1" t="s">
        <v>22</v>
      </c>
      <c r="D18" s="1"/>
      <c r="E18" s="1"/>
      <c r="F18" s="10" t="s">
        <v>9</v>
      </c>
      <c r="G18" s="3">
        <f>G15*7%</f>
        <v>35000</v>
      </c>
    </row>
    <row r="19" spans="2:7" ht="15" thickBot="1" x14ac:dyDescent="0.4">
      <c r="B19" s="1" t="s">
        <v>10</v>
      </c>
      <c r="C19" s="1"/>
      <c r="D19" s="1"/>
      <c r="E19" s="1"/>
      <c r="F19" s="10" t="s">
        <v>9</v>
      </c>
      <c r="G19" s="15">
        <f>SUM(G18:G18)</f>
        <v>35000</v>
      </c>
    </row>
    <row r="20" spans="2:7" x14ac:dyDescent="0.35">
      <c r="B20" s="1"/>
      <c r="C20" s="1"/>
      <c r="D20" s="1"/>
      <c r="E20" s="1"/>
      <c r="F20" s="2"/>
      <c r="G20" s="3"/>
    </row>
    <row r="21" spans="2:7" x14ac:dyDescent="0.35">
      <c r="B21" s="4" t="s">
        <v>12</v>
      </c>
      <c r="C21" s="1"/>
      <c r="D21" s="1"/>
      <c r="E21" s="1"/>
      <c r="F21" s="2"/>
      <c r="G21" s="3"/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1" t="s">
        <v>13</v>
      </c>
      <c r="C23" s="1"/>
      <c r="D23" s="1"/>
      <c r="E23" s="1"/>
      <c r="F23" s="2" t="s">
        <v>9</v>
      </c>
      <c r="G23" s="11">
        <f>G15</f>
        <v>500000</v>
      </c>
    </row>
    <row r="24" spans="2:7" ht="15" thickBot="1" x14ac:dyDescent="0.4">
      <c r="B24" s="12" t="s">
        <v>14</v>
      </c>
      <c r="C24" s="12"/>
      <c r="D24" s="12"/>
      <c r="E24" s="12"/>
      <c r="F24" s="13" t="s">
        <v>9</v>
      </c>
      <c r="G24" s="14">
        <f>G19</f>
        <v>35000</v>
      </c>
    </row>
    <row r="25" spans="2:7" ht="15" thickBot="1" x14ac:dyDescent="0.4">
      <c r="B25" s="1" t="s">
        <v>10</v>
      </c>
      <c r="C25" s="1"/>
      <c r="D25" s="1"/>
      <c r="E25" s="1"/>
      <c r="F25" s="2" t="s">
        <v>9</v>
      </c>
      <c r="G25" s="16">
        <f>G23-G24</f>
        <v>465000</v>
      </c>
    </row>
  </sheetData>
  <hyperlinks>
    <hyperlink ref="D8" r:id="rId1" display="mailto:adelita.arce@bci.cl"/>
  </hyperlinks>
  <pageMargins left="0.7" right="0.7" top="0.75" bottom="0.75" header="0.3" footer="0.3"/>
  <pageSetup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5"/>
  <sheetViews>
    <sheetView workbookViewId="0">
      <selection activeCell="K8" sqref="K8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26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27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ht="15" thickBot="1" x14ac:dyDescent="0.4">
      <c r="B18" s="4"/>
      <c r="C18" s="1" t="s">
        <v>22</v>
      </c>
      <c r="D18" s="1"/>
      <c r="E18" s="1"/>
      <c r="F18" s="10" t="s">
        <v>9</v>
      </c>
      <c r="G18" s="3">
        <f>G15*7%</f>
        <v>35000</v>
      </c>
    </row>
    <row r="19" spans="2:7" ht="15" thickBot="1" x14ac:dyDescent="0.4">
      <c r="B19" s="1" t="s">
        <v>10</v>
      </c>
      <c r="C19" s="1"/>
      <c r="D19" s="1"/>
      <c r="E19" s="1"/>
      <c r="F19" s="10" t="s">
        <v>9</v>
      </c>
      <c r="G19" s="15">
        <f>SUM(G18:G18)</f>
        <v>35000</v>
      </c>
    </row>
    <row r="20" spans="2:7" x14ac:dyDescent="0.35">
      <c r="B20" s="1"/>
      <c r="C20" s="1"/>
      <c r="D20" s="1"/>
      <c r="E20" s="1"/>
      <c r="F20" s="2"/>
      <c r="G20" s="3"/>
    </row>
    <row r="21" spans="2:7" x14ac:dyDescent="0.35">
      <c r="B21" s="4" t="s">
        <v>12</v>
      </c>
      <c r="C21" s="1"/>
      <c r="D21" s="1"/>
      <c r="E21" s="1"/>
      <c r="F21" s="2"/>
      <c r="G21" s="3"/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1" t="s">
        <v>13</v>
      </c>
      <c r="C23" s="1"/>
      <c r="D23" s="1"/>
      <c r="E23" s="1"/>
      <c r="F23" s="2" t="s">
        <v>9</v>
      </c>
      <c r="G23" s="11">
        <f>G15</f>
        <v>500000</v>
      </c>
    </row>
    <row r="24" spans="2:7" ht="15" thickBot="1" x14ac:dyDescent="0.4">
      <c r="B24" s="12" t="s">
        <v>14</v>
      </c>
      <c r="C24" s="12"/>
      <c r="D24" s="12"/>
      <c r="E24" s="12"/>
      <c r="F24" s="13" t="s">
        <v>9</v>
      </c>
      <c r="G24" s="14">
        <f>G19</f>
        <v>35000</v>
      </c>
    </row>
    <row r="25" spans="2:7" ht="15" thickBot="1" x14ac:dyDescent="0.4">
      <c r="B25" s="1" t="s">
        <v>10</v>
      </c>
      <c r="C25" s="1"/>
      <c r="D25" s="1"/>
      <c r="E25" s="1"/>
      <c r="F25" s="2" t="s">
        <v>9</v>
      </c>
      <c r="G25" s="16">
        <f>G23-G24</f>
        <v>465000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5"/>
  <sheetViews>
    <sheetView topLeftCell="A4" workbookViewId="0">
      <selection activeCell="J20" sqref="J20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28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27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ht="15" thickBot="1" x14ac:dyDescent="0.4">
      <c r="B18" s="4"/>
      <c r="C18" s="1" t="s">
        <v>22</v>
      </c>
      <c r="D18" s="1"/>
      <c r="E18" s="1"/>
      <c r="F18" s="10" t="s">
        <v>9</v>
      </c>
      <c r="G18" s="3">
        <f>G15*7%</f>
        <v>35000</v>
      </c>
    </row>
    <row r="19" spans="2:7" ht="15" thickBot="1" x14ac:dyDescent="0.4">
      <c r="B19" s="1" t="s">
        <v>10</v>
      </c>
      <c r="C19" s="1"/>
      <c r="D19" s="1"/>
      <c r="E19" s="1"/>
      <c r="F19" s="10" t="s">
        <v>9</v>
      </c>
      <c r="G19" s="15">
        <f>SUM(G18:G18)</f>
        <v>35000</v>
      </c>
    </row>
    <row r="20" spans="2:7" x14ac:dyDescent="0.35">
      <c r="B20" s="1"/>
      <c r="C20" s="1"/>
      <c r="D20" s="1"/>
      <c r="E20" s="1"/>
      <c r="F20" s="2"/>
      <c r="G20" s="3"/>
    </row>
    <row r="21" spans="2:7" x14ac:dyDescent="0.35">
      <c r="B21" s="4" t="s">
        <v>12</v>
      </c>
      <c r="C21" s="1"/>
      <c r="D21" s="1"/>
      <c r="E21" s="1"/>
      <c r="F21" s="2"/>
      <c r="G21" s="3"/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1" t="s">
        <v>13</v>
      </c>
      <c r="C23" s="1"/>
      <c r="D23" s="1"/>
      <c r="E23" s="1"/>
      <c r="F23" s="2" t="s">
        <v>9</v>
      </c>
      <c r="G23" s="11">
        <f>G15</f>
        <v>500000</v>
      </c>
    </row>
    <row r="24" spans="2:7" ht="15" thickBot="1" x14ac:dyDescent="0.4">
      <c r="B24" s="12" t="s">
        <v>14</v>
      </c>
      <c r="C24" s="12"/>
      <c r="D24" s="12"/>
      <c r="E24" s="12"/>
      <c r="F24" s="13" t="s">
        <v>9</v>
      </c>
      <c r="G24" s="14">
        <f>G19</f>
        <v>35000</v>
      </c>
    </row>
    <row r="25" spans="2:7" ht="15" thickBot="1" x14ac:dyDescent="0.4">
      <c r="B25" s="1" t="s">
        <v>10</v>
      </c>
      <c r="C25" s="1"/>
      <c r="D25" s="1"/>
      <c r="E25" s="1"/>
      <c r="F25" s="2" t="s">
        <v>9</v>
      </c>
      <c r="G25" s="16">
        <f>G23-G24</f>
        <v>465000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5"/>
  <sheetViews>
    <sheetView workbookViewId="0">
      <selection activeCell="I28" sqref="I28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29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27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ht="15" thickBot="1" x14ac:dyDescent="0.4">
      <c r="B18" s="4"/>
      <c r="C18" s="1" t="s">
        <v>22</v>
      </c>
      <c r="D18" s="1"/>
      <c r="E18" s="1"/>
      <c r="F18" s="10" t="s">
        <v>9</v>
      </c>
      <c r="G18" s="3">
        <f>G15*7%</f>
        <v>35000</v>
      </c>
    </row>
    <row r="19" spans="2:7" ht="15" thickBot="1" x14ac:dyDescent="0.4">
      <c r="B19" s="1" t="s">
        <v>10</v>
      </c>
      <c r="C19" s="1"/>
      <c r="D19" s="1"/>
      <c r="E19" s="1"/>
      <c r="F19" s="10" t="s">
        <v>9</v>
      </c>
      <c r="G19" s="15">
        <f>SUM(G18:G18)</f>
        <v>35000</v>
      </c>
    </row>
    <row r="20" spans="2:7" x14ac:dyDescent="0.35">
      <c r="B20" s="1"/>
      <c r="C20" s="1"/>
      <c r="D20" s="1"/>
      <c r="E20" s="1"/>
      <c r="F20" s="2"/>
      <c r="G20" s="3"/>
    </row>
    <row r="21" spans="2:7" x14ac:dyDescent="0.35">
      <c r="B21" s="4" t="s">
        <v>12</v>
      </c>
      <c r="C21" s="1"/>
      <c r="D21" s="1"/>
      <c r="E21" s="1"/>
      <c r="F21" s="2"/>
      <c r="G21" s="3"/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1" t="s">
        <v>13</v>
      </c>
      <c r="C23" s="1"/>
      <c r="D23" s="1"/>
      <c r="E23" s="1"/>
      <c r="F23" s="2" t="s">
        <v>9</v>
      </c>
      <c r="G23" s="11">
        <f>G15</f>
        <v>500000</v>
      </c>
    </row>
    <row r="24" spans="2:7" ht="15" thickBot="1" x14ac:dyDescent="0.4">
      <c r="B24" s="12" t="s">
        <v>14</v>
      </c>
      <c r="C24" s="12"/>
      <c r="D24" s="12"/>
      <c r="E24" s="12"/>
      <c r="F24" s="13" t="s">
        <v>9</v>
      </c>
      <c r="G24" s="14">
        <f>G19</f>
        <v>35000</v>
      </c>
    </row>
    <row r="25" spans="2:7" ht="15" thickBot="1" x14ac:dyDescent="0.4">
      <c r="B25" s="1" t="s">
        <v>10</v>
      </c>
      <c r="C25" s="1"/>
      <c r="D25" s="1"/>
      <c r="E25" s="1"/>
      <c r="F25" s="2" t="s">
        <v>9</v>
      </c>
      <c r="G25" s="16">
        <f>G23-G24</f>
        <v>465000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5"/>
  <sheetViews>
    <sheetView workbookViewId="0">
      <selection activeCell="L17" sqref="L17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30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27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ht="15" thickBot="1" x14ac:dyDescent="0.4">
      <c r="B18" s="4"/>
      <c r="C18" s="1" t="s">
        <v>22</v>
      </c>
      <c r="D18" s="1"/>
      <c r="E18" s="1"/>
      <c r="F18" s="10" t="s">
        <v>9</v>
      </c>
      <c r="G18" s="3">
        <f>G15*7%</f>
        <v>35000</v>
      </c>
    </row>
    <row r="19" spans="2:7" ht="15" thickBot="1" x14ac:dyDescent="0.4">
      <c r="B19" s="1" t="s">
        <v>10</v>
      </c>
      <c r="C19" s="1"/>
      <c r="D19" s="1"/>
      <c r="E19" s="1"/>
      <c r="F19" s="10" t="s">
        <v>9</v>
      </c>
      <c r="G19" s="15">
        <f>SUM(G18:G18)</f>
        <v>35000</v>
      </c>
    </row>
    <row r="20" spans="2:7" x14ac:dyDescent="0.35">
      <c r="B20" s="1"/>
      <c r="C20" s="1"/>
      <c r="D20" s="1"/>
      <c r="E20" s="1"/>
      <c r="F20" s="2"/>
      <c r="G20" s="3"/>
    </row>
    <row r="21" spans="2:7" x14ac:dyDescent="0.35">
      <c r="B21" s="4" t="s">
        <v>12</v>
      </c>
      <c r="C21" s="1"/>
      <c r="D21" s="1"/>
      <c r="E21" s="1"/>
      <c r="F21" s="2"/>
      <c r="G21" s="3"/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1" t="s">
        <v>13</v>
      </c>
      <c r="C23" s="1"/>
      <c r="D23" s="1"/>
      <c r="E23" s="1"/>
      <c r="F23" s="2" t="s">
        <v>9</v>
      </c>
      <c r="G23" s="11">
        <f>G15</f>
        <v>500000</v>
      </c>
    </row>
    <row r="24" spans="2:7" ht="15" thickBot="1" x14ac:dyDescent="0.4">
      <c r="B24" s="12" t="s">
        <v>14</v>
      </c>
      <c r="C24" s="12"/>
      <c r="D24" s="12"/>
      <c r="E24" s="12"/>
      <c r="F24" s="13" t="s">
        <v>9</v>
      </c>
      <c r="G24" s="14">
        <f>G19</f>
        <v>35000</v>
      </c>
    </row>
    <row r="25" spans="2:7" ht="15" thickBot="1" x14ac:dyDescent="0.4">
      <c r="B25" s="1" t="s">
        <v>10</v>
      </c>
      <c r="C25" s="1"/>
      <c r="D25" s="1"/>
      <c r="E25" s="1"/>
      <c r="F25" s="2" t="s">
        <v>9</v>
      </c>
      <c r="G25" s="16">
        <f>G23-G24</f>
        <v>465000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5"/>
  <sheetViews>
    <sheetView workbookViewId="0">
      <selection activeCell="G18" sqref="G18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31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27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250000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ht="15" thickBot="1" x14ac:dyDescent="0.4">
      <c r="B18" s="4"/>
      <c r="C18" s="1" t="s">
        <v>22</v>
      </c>
      <c r="D18" s="1"/>
      <c r="E18" s="1"/>
      <c r="F18" s="10" t="s">
        <v>9</v>
      </c>
      <c r="G18" s="3">
        <f>G15*7%</f>
        <v>17500</v>
      </c>
    </row>
    <row r="19" spans="2:7" ht="15" thickBot="1" x14ac:dyDescent="0.4">
      <c r="B19" s="1" t="s">
        <v>10</v>
      </c>
      <c r="C19" s="1"/>
      <c r="D19" s="1"/>
      <c r="E19" s="1"/>
      <c r="F19" s="10" t="s">
        <v>9</v>
      </c>
      <c r="G19" s="15">
        <f>SUM(G18:G18)</f>
        <v>17500</v>
      </c>
    </row>
    <row r="20" spans="2:7" x14ac:dyDescent="0.35">
      <c r="B20" s="1"/>
      <c r="C20" s="1"/>
      <c r="D20" s="1"/>
      <c r="E20" s="1"/>
      <c r="F20" s="2"/>
      <c r="G20" s="3"/>
    </row>
    <row r="21" spans="2:7" x14ac:dyDescent="0.35">
      <c r="B21" s="4" t="s">
        <v>12</v>
      </c>
      <c r="C21" s="1"/>
      <c r="D21" s="1"/>
      <c r="E21" s="1"/>
      <c r="F21" s="2"/>
      <c r="G21" s="3"/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1" t="s">
        <v>13</v>
      </c>
      <c r="C23" s="1"/>
      <c r="D23" s="1"/>
      <c r="E23" s="1"/>
      <c r="F23" s="2" t="s">
        <v>9</v>
      </c>
      <c r="G23" s="11">
        <f>G15</f>
        <v>250000</v>
      </c>
    </row>
    <row r="24" spans="2:7" ht="15" thickBot="1" x14ac:dyDescent="0.4">
      <c r="B24" s="12" t="s">
        <v>14</v>
      </c>
      <c r="C24" s="12"/>
      <c r="D24" s="12"/>
      <c r="E24" s="12"/>
      <c r="F24" s="13" t="s">
        <v>9</v>
      </c>
      <c r="G24" s="14">
        <f>G19</f>
        <v>17500</v>
      </c>
    </row>
    <row r="25" spans="2:7" ht="15" thickBot="1" x14ac:dyDescent="0.4">
      <c r="B25" s="1" t="s">
        <v>10</v>
      </c>
      <c r="C25" s="1"/>
      <c r="D25" s="1"/>
      <c r="E25" s="1"/>
      <c r="F25" s="2" t="s">
        <v>9</v>
      </c>
      <c r="G25" s="16">
        <f>G23-G24</f>
        <v>232500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31"/>
  <sheetViews>
    <sheetView workbookViewId="0">
      <selection activeCell="G16" sqref="G16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36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27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x14ac:dyDescent="0.35">
      <c r="B14" s="8" t="s">
        <v>21</v>
      </c>
      <c r="C14" s="9"/>
      <c r="D14" s="9"/>
      <c r="E14" s="9"/>
      <c r="F14" s="7" t="s">
        <v>9</v>
      </c>
      <c r="G14" s="3">
        <v>99000</v>
      </c>
    </row>
    <row r="15" spans="2:7" x14ac:dyDescent="0.35">
      <c r="B15" s="8" t="s">
        <v>21</v>
      </c>
      <c r="C15" s="9"/>
      <c r="D15" s="9"/>
      <c r="E15" s="9"/>
      <c r="F15" s="7"/>
      <c r="G15" s="3">
        <v>270000</v>
      </c>
    </row>
    <row r="16" spans="2:7" ht="15" thickBot="1" x14ac:dyDescent="0.4">
      <c r="B16" s="8" t="s">
        <v>35</v>
      </c>
      <c r="C16" s="9"/>
      <c r="D16" s="9"/>
      <c r="E16" s="9"/>
      <c r="F16" s="7"/>
      <c r="G16" s="3">
        <v>270000</v>
      </c>
    </row>
    <row r="17" spans="2:7" ht="15" thickBot="1" x14ac:dyDescent="0.4">
      <c r="B17" s="1" t="s">
        <v>10</v>
      </c>
      <c r="C17" s="1"/>
      <c r="D17" s="1"/>
      <c r="E17" s="1"/>
      <c r="F17" s="2" t="s">
        <v>9</v>
      </c>
      <c r="G17" s="15">
        <f>SUM(G13:G16)</f>
        <v>889000</v>
      </c>
    </row>
    <row r="18" spans="2:7" x14ac:dyDescent="0.35">
      <c r="B18" s="1"/>
      <c r="C18" s="1"/>
      <c r="D18" s="1"/>
      <c r="E18" s="1"/>
      <c r="F18" s="2"/>
      <c r="G18" s="3"/>
    </row>
    <row r="19" spans="2:7" x14ac:dyDescent="0.35">
      <c r="B19" s="4" t="s">
        <v>11</v>
      </c>
      <c r="C19" s="1"/>
      <c r="D19" s="1"/>
      <c r="E19" s="1"/>
      <c r="F19" s="2"/>
      <c r="G19" s="3"/>
    </row>
    <row r="20" spans="2:7" x14ac:dyDescent="0.35">
      <c r="B20" s="4"/>
      <c r="C20" s="1" t="s">
        <v>22</v>
      </c>
      <c r="D20" s="1"/>
      <c r="E20" s="1"/>
      <c r="F20" s="10" t="s">
        <v>9</v>
      </c>
      <c r="G20" s="3">
        <f>G17*7%</f>
        <v>62230.000000000007</v>
      </c>
    </row>
    <row r="21" spans="2:7" x14ac:dyDescent="0.35">
      <c r="B21" s="4"/>
      <c r="C21" s="1" t="s">
        <v>32</v>
      </c>
      <c r="D21" s="1"/>
      <c r="E21" s="1"/>
      <c r="F21" s="10" t="s">
        <v>9</v>
      </c>
      <c r="G21" s="3">
        <f>G15*0.4</f>
        <v>108000</v>
      </c>
    </row>
    <row r="22" spans="2:7" x14ac:dyDescent="0.35">
      <c r="B22" s="4"/>
      <c r="C22" s="1" t="s">
        <v>33</v>
      </c>
      <c r="D22" s="1"/>
      <c r="E22" s="1"/>
      <c r="F22" s="10" t="s">
        <v>9</v>
      </c>
      <c r="G22" s="3">
        <v>12000</v>
      </c>
    </row>
    <row r="23" spans="2:7" ht="15" thickBot="1" x14ac:dyDescent="0.4">
      <c r="B23" s="4"/>
      <c r="C23" s="1" t="s">
        <v>34</v>
      </c>
      <c r="D23" s="1"/>
      <c r="E23" s="1"/>
      <c r="F23" s="10" t="s">
        <v>9</v>
      </c>
      <c r="G23" s="3">
        <v>264946</v>
      </c>
    </row>
    <row r="24" spans="2:7" ht="15" thickBot="1" x14ac:dyDescent="0.4">
      <c r="B24" s="4"/>
      <c r="C24" s="1"/>
      <c r="D24" s="1"/>
      <c r="E24" s="1"/>
      <c r="F24" s="10" t="s">
        <v>9</v>
      </c>
      <c r="G24" s="15">
        <f>SUM(G20:G23)</f>
        <v>447176</v>
      </c>
    </row>
    <row r="25" spans="2:7" x14ac:dyDescent="0.35">
      <c r="B25" s="1" t="s">
        <v>10</v>
      </c>
      <c r="C25" s="1"/>
      <c r="D25" s="1"/>
      <c r="E25" s="1"/>
      <c r="F25" s="10"/>
    </row>
    <row r="26" spans="2:7" x14ac:dyDescent="0.35">
      <c r="B26" s="1"/>
      <c r="C26" s="1"/>
      <c r="D26" s="1"/>
      <c r="E26" s="1"/>
      <c r="F26" s="2"/>
      <c r="G26" s="3"/>
    </row>
    <row r="27" spans="2:7" x14ac:dyDescent="0.35">
      <c r="B27" s="4" t="s">
        <v>12</v>
      </c>
      <c r="C27" s="1"/>
      <c r="D27" s="1"/>
      <c r="E27" s="1"/>
      <c r="F27" s="2"/>
      <c r="G27" s="3"/>
    </row>
    <row r="28" spans="2:7" x14ac:dyDescent="0.35">
      <c r="B28" s="1"/>
      <c r="C28" s="1"/>
      <c r="D28" s="1"/>
      <c r="E28" s="1"/>
      <c r="F28" s="2"/>
      <c r="G28" s="3"/>
    </row>
    <row r="29" spans="2:7" x14ac:dyDescent="0.35">
      <c r="B29" s="1" t="s">
        <v>13</v>
      </c>
      <c r="C29" s="1"/>
      <c r="D29" s="1"/>
      <c r="E29" s="1"/>
      <c r="F29" s="2" t="s">
        <v>9</v>
      </c>
      <c r="G29" s="11">
        <f>G17</f>
        <v>889000</v>
      </c>
    </row>
    <row r="30" spans="2:7" ht="15" thickBot="1" x14ac:dyDescent="0.4">
      <c r="B30" s="12" t="s">
        <v>14</v>
      </c>
      <c r="C30" s="12"/>
      <c r="D30" s="12"/>
      <c r="E30" s="12"/>
      <c r="F30" s="13" t="s">
        <v>9</v>
      </c>
      <c r="G30" s="14">
        <f>G24</f>
        <v>447176</v>
      </c>
    </row>
    <row r="31" spans="2:7" ht="15" thickBot="1" x14ac:dyDescent="0.4">
      <c r="B31" s="1" t="s">
        <v>10</v>
      </c>
      <c r="C31" s="1"/>
      <c r="D31" s="1"/>
      <c r="E31" s="1"/>
      <c r="F31" s="2" t="s">
        <v>9</v>
      </c>
      <c r="G31" s="16">
        <f>G29-G30</f>
        <v>441824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6"/>
  <sheetViews>
    <sheetView workbookViewId="0">
      <selection activeCell="G18" sqref="G18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37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27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/>
      <c r="G14" s="3">
        <v>270000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520000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ht="15" thickBot="1" x14ac:dyDescent="0.4">
      <c r="B18" s="4"/>
      <c r="C18" s="1" t="s">
        <v>22</v>
      </c>
      <c r="D18" s="1"/>
      <c r="E18" s="1"/>
      <c r="F18" s="10" t="s">
        <v>9</v>
      </c>
      <c r="G18" s="3">
        <f>G15*7%</f>
        <v>36400</v>
      </c>
    </row>
    <row r="19" spans="2:7" ht="15" thickBot="1" x14ac:dyDescent="0.4">
      <c r="B19" s="4"/>
      <c r="C19" s="1"/>
      <c r="D19" s="1"/>
      <c r="E19" s="1"/>
      <c r="F19" s="10" t="s">
        <v>9</v>
      </c>
      <c r="G19" s="15">
        <f>SUM(G18:G18)</f>
        <v>36400</v>
      </c>
    </row>
    <row r="20" spans="2:7" x14ac:dyDescent="0.35">
      <c r="B20" s="1" t="s">
        <v>10</v>
      </c>
      <c r="C20" s="1"/>
      <c r="D20" s="1"/>
      <c r="E20" s="1"/>
      <c r="F20" s="10"/>
    </row>
    <row r="21" spans="2:7" x14ac:dyDescent="0.35">
      <c r="B21" s="1"/>
      <c r="C21" s="1"/>
      <c r="D21" s="1"/>
      <c r="E21" s="1"/>
      <c r="F21" s="2"/>
      <c r="G21" s="3"/>
    </row>
    <row r="22" spans="2:7" x14ac:dyDescent="0.35">
      <c r="B22" s="4" t="s">
        <v>12</v>
      </c>
      <c r="C22" s="1"/>
      <c r="D22" s="1"/>
      <c r="E22" s="1"/>
      <c r="F22" s="2"/>
      <c r="G22" s="3"/>
    </row>
    <row r="23" spans="2:7" x14ac:dyDescent="0.35">
      <c r="B23" s="1"/>
      <c r="C23" s="1"/>
      <c r="D23" s="1"/>
      <c r="E23" s="1"/>
      <c r="F23" s="2"/>
      <c r="G23" s="3"/>
    </row>
    <row r="24" spans="2:7" x14ac:dyDescent="0.35">
      <c r="B24" s="1" t="s">
        <v>13</v>
      </c>
      <c r="C24" s="1"/>
      <c r="D24" s="1"/>
      <c r="E24" s="1"/>
      <c r="F24" s="2" t="s">
        <v>9</v>
      </c>
      <c r="G24" s="11">
        <f>G15</f>
        <v>520000</v>
      </c>
    </row>
    <row r="25" spans="2:7" ht="15" thickBot="1" x14ac:dyDescent="0.4">
      <c r="B25" s="12" t="s">
        <v>14</v>
      </c>
      <c r="C25" s="12"/>
      <c r="D25" s="12"/>
      <c r="E25" s="12"/>
      <c r="F25" s="13" t="s">
        <v>9</v>
      </c>
      <c r="G25" s="14">
        <f>G19</f>
        <v>36400</v>
      </c>
    </row>
    <row r="26" spans="2:7" ht="15" thickBot="1" x14ac:dyDescent="0.4">
      <c r="B26" s="1" t="s">
        <v>10</v>
      </c>
      <c r="C26" s="1"/>
      <c r="D26" s="1"/>
      <c r="E26" s="1"/>
      <c r="F26" s="2" t="s">
        <v>9</v>
      </c>
      <c r="G26" s="16">
        <f>G24-G25</f>
        <v>483600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8"/>
  <sheetViews>
    <sheetView workbookViewId="0">
      <selection activeCell="I12" sqref="I12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40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27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207000</v>
      </c>
    </row>
    <row r="14" spans="2:7" ht="15" thickBot="1" x14ac:dyDescent="0.4">
      <c r="B14" s="8" t="s">
        <v>21</v>
      </c>
      <c r="C14" s="9"/>
      <c r="D14" s="9"/>
      <c r="E14" s="9"/>
      <c r="F14" s="7"/>
      <c r="G14" s="3">
        <v>270000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477000</v>
      </c>
    </row>
    <row r="16" spans="2:7" x14ac:dyDescent="0.35">
      <c r="B16" s="1"/>
      <c r="C16" s="1"/>
      <c r="D16" s="1"/>
      <c r="E16" s="1"/>
      <c r="F16" s="2"/>
      <c r="G16" s="3"/>
    </row>
    <row r="17" spans="2:9" x14ac:dyDescent="0.35">
      <c r="B17" s="4" t="s">
        <v>11</v>
      </c>
      <c r="C17" s="1"/>
      <c r="D17" s="1"/>
      <c r="E17" s="1"/>
      <c r="F17" s="2"/>
      <c r="G17" s="3"/>
    </row>
    <row r="18" spans="2:9" x14ac:dyDescent="0.35">
      <c r="B18" s="4"/>
      <c r="C18" s="1" t="s">
        <v>22</v>
      </c>
      <c r="D18" s="1"/>
      <c r="E18" s="1"/>
      <c r="F18" s="10" t="s">
        <v>9</v>
      </c>
      <c r="G18" s="3">
        <f>G14*7%</f>
        <v>18900</v>
      </c>
    </row>
    <row r="19" spans="2:9" x14ac:dyDescent="0.35">
      <c r="B19" s="4"/>
      <c r="C19" s="1" t="s">
        <v>38</v>
      </c>
      <c r="D19" s="1"/>
      <c r="E19" s="1"/>
      <c r="F19" s="10" t="s">
        <v>9</v>
      </c>
      <c r="G19" s="3">
        <f>270000*0.4</f>
        <v>108000</v>
      </c>
    </row>
    <row r="20" spans="2:9" ht="15" thickBot="1" x14ac:dyDescent="0.4">
      <c r="B20" s="4"/>
      <c r="C20" s="1" t="s">
        <v>39</v>
      </c>
      <c r="D20" s="1"/>
      <c r="E20" s="1"/>
      <c r="F20" s="10" t="s">
        <v>9</v>
      </c>
      <c r="G20" s="3">
        <v>12000</v>
      </c>
    </row>
    <row r="21" spans="2:9" ht="15" thickBot="1" x14ac:dyDescent="0.4">
      <c r="B21" s="4"/>
      <c r="C21" s="1"/>
      <c r="D21" s="1"/>
      <c r="E21" s="1"/>
      <c r="F21" s="10" t="s">
        <v>9</v>
      </c>
      <c r="G21" s="15">
        <f>SUM(G18:G20)</f>
        <v>138900</v>
      </c>
    </row>
    <row r="22" spans="2:9" x14ac:dyDescent="0.35">
      <c r="B22" s="1" t="s">
        <v>10</v>
      </c>
      <c r="C22" s="1"/>
      <c r="D22" s="1"/>
      <c r="E22" s="1"/>
      <c r="F22" s="10"/>
    </row>
    <row r="23" spans="2:9" x14ac:dyDescent="0.35">
      <c r="B23" s="1"/>
      <c r="C23" s="1"/>
      <c r="D23" s="1"/>
      <c r="E23" s="1"/>
      <c r="F23" s="2"/>
      <c r="G23" s="3"/>
    </row>
    <row r="24" spans="2:9" x14ac:dyDescent="0.35">
      <c r="B24" s="4" t="s">
        <v>12</v>
      </c>
      <c r="C24" s="1"/>
      <c r="D24" s="1"/>
      <c r="E24" s="1"/>
      <c r="F24" s="2"/>
      <c r="G24" s="3"/>
    </row>
    <row r="25" spans="2:9" x14ac:dyDescent="0.35">
      <c r="B25" s="1"/>
      <c r="C25" s="1"/>
      <c r="D25" s="1"/>
      <c r="E25" s="1"/>
      <c r="F25" s="2"/>
      <c r="G25" s="3"/>
    </row>
    <row r="26" spans="2:9" x14ac:dyDescent="0.35">
      <c r="B26" s="1" t="s">
        <v>13</v>
      </c>
      <c r="C26" s="1"/>
      <c r="D26" s="1"/>
      <c r="E26" s="1"/>
      <c r="F26" s="2" t="s">
        <v>9</v>
      </c>
      <c r="G26" s="11">
        <f>G15</f>
        <v>477000</v>
      </c>
    </row>
    <row r="27" spans="2:9" ht="15" thickBot="1" x14ac:dyDescent="0.4">
      <c r="B27" s="12" t="s">
        <v>14</v>
      </c>
      <c r="C27" s="12"/>
      <c r="D27" s="12"/>
      <c r="E27" s="12"/>
      <c r="F27" s="13" t="s">
        <v>9</v>
      </c>
      <c r="G27" s="14">
        <f>G21</f>
        <v>138900</v>
      </c>
    </row>
    <row r="28" spans="2:9" ht="15" thickBot="1" x14ac:dyDescent="0.4">
      <c r="B28" s="1" t="s">
        <v>10</v>
      </c>
      <c r="C28" s="1"/>
      <c r="D28" s="1"/>
      <c r="E28" s="1"/>
      <c r="F28" s="2" t="s">
        <v>9</v>
      </c>
      <c r="G28" s="16">
        <f>G26-G27</f>
        <v>338100</v>
      </c>
      <c r="I28" s="17"/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I29"/>
  <sheetViews>
    <sheetView tabSelected="1" topLeftCell="A10" workbookViewId="0">
      <selection activeCell="I25" sqref="I25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41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27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270000</v>
      </c>
    </row>
    <row r="14" spans="2:7" x14ac:dyDescent="0.35">
      <c r="B14" s="8" t="s">
        <v>21</v>
      </c>
      <c r="C14" s="9"/>
      <c r="D14" s="9"/>
      <c r="E14" s="9"/>
      <c r="F14" s="7" t="s">
        <v>9</v>
      </c>
      <c r="G14" s="3">
        <v>270000</v>
      </c>
    </row>
    <row r="15" spans="2:7" ht="15" thickBot="1" x14ac:dyDescent="0.4">
      <c r="B15" s="8" t="s">
        <v>43</v>
      </c>
      <c r="C15" s="9"/>
      <c r="D15" s="9"/>
      <c r="E15" s="9"/>
      <c r="F15" s="7" t="s">
        <v>9</v>
      </c>
      <c r="G15" s="3">
        <v>20000</v>
      </c>
    </row>
    <row r="16" spans="2:7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560000</v>
      </c>
    </row>
    <row r="17" spans="2:9" x14ac:dyDescent="0.35">
      <c r="B17" s="1"/>
      <c r="C17" s="1"/>
      <c r="D17" s="1"/>
      <c r="E17" s="1"/>
      <c r="F17" s="2"/>
      <c r="G17" s="3"/>
    </row>
    <row r="18" spans="2:9" x14ac:dyDescent="0.35">
      <c r="B18" s="4" t="s">
        <v>11</v>
      </c>
      <c r="C18" s="1"/>
      <c r="D18" s="1"/>
      <c r="E18" s="1"/>
      <c r="F18" s="2"/>
      <c r="G18" s="3"/>
    </row>
    <row r="19" spans="2:9" x14ac:dyDescent="0.35">
      <c r="B19" s="4"/>
      <c r="C19" s="1" t="s">
        <v>22</v>
      </c>
      <c r="D19" s="1"/>
      <c r="E19" s="1"/>
      <c r="F19" s="10" t="s">
        <v>9</v>
      </c>
      <c r="G19" s="3">
        <f>G13*7%</f>
        <v>18900</v>
      </c>
    </row>
    <row r="20" spans="2:9" x14ac:dyDescent="0.35">
      <c r="B20" s="4"/>
      <c r="C20" s="1" t="s">
        <v>22</v>
      </c>
      <c r="D20" s="1"/>
      <c r="E20" s="1"/>
      <c r="F20" s="10"/>
      <c r="G20" s="3">
        <f>G14*7%</f>
        <v>18900</v>
      </c>
    </row>
    <row r="21" spans="2:9" ht="15" thickBot="1" x14ac:dyDescent="0.4">
      <c r="B21" s="4"/>
      <c r="C21" s="1" t="s">
        <v>42</v>
      </c>
      <c r="D21" s="1"/>
      <c r="E21" s="1"/>
      <c r="F21" s="10" t="s">
        <v>9</v>
      </c>
      <c r="G21" s="3">
        <v>12000</v>
      </c>
    </row>
    <row r="22" spans="2:9" ht="15" thickBot="1" x14ac:dyDescent="0.4">
      <c r="B22" s="4"/>
      <c r="C22" s="1"/>
      <c r="D22" s="1"/>
      <c r="E22" s="1"/>
      <c r="F22" s="10" t="s">
        <v>9</v>
      </c>
      <c r="G22" s="15">
        <f>SUM(G19:G21)</f>
        <v>49800</v>
      </c>
    </row>
    <row r="23" spans="2:9" x14ac:dyDescent="0.35">
      <c r="B23" s="1" t="s">
        <v>10</v>
      </c>
      <c r="C23" s="1"/>
      <c r="D23" s="1"/>
      <c r="E23" s="1"/>
      <c r="F23" s="10"/>
    </row>
    <row r="24" spans="2:9" x14ac:dyDescent="0.35">
      <c r="B24" s="1"/>
      <c r="C24" s="1"/>
      <c r="D24" s="1"/>
      <c r="E24" s="1"/>
      <c r="F24" s="2"/>
      <c r="G24" s="3"/>
    </row>
    <row r="25" spans="2:9" x14ac:dyDescent="0.35">
      <c r="B25" s="4" t="s">
        <v>12</v>
      </c>
      <c r="C25" s="1"/>
      <c r="D25" s="1"/>
      <c r="E25" s="1"/>
      <c r="F25" s="2"/>
      <c r="G25" s="3"/>
    </row>
    <row r="26" spans="2:9" x14ac:dyDescent="0.35">
      <c r="B26" s="1"/>
      <c r="C26" s="1"/>
      <c r="D26" s="1"/>
      <c r="E26" s="1"/>
      <c r="F26" s="2"/>
      <c r="G26" s="3"/>
    </row>
    <row r="27" spans="2:9" x14ac:dyDescent="0.35">
      <c r="B27" s="1" t="s">
        <v>13</v>
      </c>
      <c r="C27" s="1"/>
      <c r="D27" s="1"/>
      <c r="E27" s="1"/>
      <c r="F27" s="2" t="s">
        <v>9</v>
      </c>
      <c r="G27" s="11">
        <f>G16</f>
        <v>560000</v>
      </c>
    </row>
    <row r="28" spans="2:9" ht="15" thickBot="1" x14ac:dyDescent="0.4">
      <c r="B28" s="12" t="s">
        <v>14</v>
      </c>
      <c r="C28" s="12"/>
      <c r="D28" s="12"/>
      <c r="E28" s="12"/>
      <c r="F28" s="13" t="s">
        <v>9</v>
      </c>
      <c r="G28" s="14">
        <f>G22</f>
        <v>49800</v>
      </c>
    </row>
    <row r="29" spans="2:9" ht="15" thickBot="1" x14ac:dyDescent="0.4">
      <c r="B29" s="1" t="s">
        <v>10</v>
      </c>
      <c r="C29" s="1"/>
      <c r="D29" s="1"/>
      <c r="E29" s="1"/>
      <c r="F29" s="2" t="s">
        <v>9</v>
      </c>
      <c r="G29" s="16">
        <f>G27-G28</f>
        <v>510200</v>
      </c>
      <c r="I29" s="17"/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2018</vt:lpstr>
      <vt:lpstr>Febrero 2018</vt:lpstr>
      <vt:lpstr>Marzo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2017-01-03T15:58:02Z</dcterms:created>
  <dcterms:modified xsi:type="dcterms:W3CDTF">2018-12-11T03:13:37Z</dcterms:modified>
</cp:coreProperties>
</file>