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3328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Marco Dissi\Desktop\RESPALDO MD 2020\TOSHIBA_2020\MARCO 2020\RENTABILIZAR\CLIENTES CORREDORA\ADELITA ARCE\LIQUIDACIONES\"/>
    </mc:Choice>
  </mc:AlternateContent>
  <xr:revisionPtr revIDLastSave="0" documentId="13_ncr:1_{63CB6E41-2BA0-461B-8070-1811F452A03D}" xr6:coauthVersionLast="45" xr6:coauthVersionMax="45" xr10:uidLastSave="{00000000-0000-0000-0000-000000000000}"/>
  <bookViews>
    <workbookView xWindow="-110" yWindow="-110" windowWidth="19420" windowHeight="10420" tabRatio="789" firstSheet="5" activeTab="10" xr2:uid="{00000000-000D-0000-FFFF-FFFF00000000}"/>
  </bookViews>
  <sheets>
    <sheet name="Enero 2020" sheetId="12" r:id="rId1"/>
    <sheet name="Febrero 2020" sheetId="13" r:id="rId2"/>
    <sheet name="Marzo 2020" sheetId="14" r:id="rId3"/>
    <sheet name="Abril 2020" sheetId="15" r:id="rId4"/>
    <sheet name="Mayo 2020" sheetId="16" r:id="rId5"/>
    <sheet name="Junio 2020" sheetId="17" r:id="rId6"/>
    <sheet name="Julio 2020" sheetId="18" r:id="rId7"/>
    <sheet name="Agosto 2020" sheetId="19" r:id="rId8"/>
    <sheet name="Septiembre de 2020" sheetId="20" r:id="rId9"/>
    <sheet name="Octubre 2020" sheetId="21" r:id="rId10"/>
    <sheet name="Noviembre 2020" sheetId="22" r:id="rId1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</xcalcf:calcFeatures>
    </ext>
  </extLst>
</workbook>
</file>

<file path=xl/calcChain.xml><?xml version="1.0" encoding="utf-8"?>
<calcChain xmlns="http://schemas.openxmlformats.org/spreadsheetml/2006/main">
  <c r="L6" i="22" l="1"/>
  <c r="I6" i="22"/>
  <c r="L5" i="22"/>
  <c r="L7" i="22" s="1"/>
  <c r="I5" i="22"/>
  <c r="L6" i="21" l="1"/>
  <c r="I6" i="21"/>
  <c r="L5" i="21"/>
  <c r="L7" i="21" s="1"/>
  <c r="I5" i="21"/>
  <c r="I6" i="20" l="1"/>
  <c r="L6" i="20" s="1"/>
  <c r="I5" i="20"/>
  <c r="L5" i="20" s="1"/>
  <c r="L7" i="20" l="1"/>
  <c r="I6" i="19"/>
  <c r="L6" i="19" s="1"/>
  <c r="I5" i="19"/>
  <c r="L5" i="19" s="1"/>
  <c r="L7" i="19" l="1"/>
  <c r="I6" i="18"/>
  <c r="L6" i="18" s="1"/>
  <c r="I5" i="18"/>
  <c r="L5" i="18" s="1"/>
  <c r="L7" i="18" s="1"/>
  <c r="L6" i="17" l="1"/>
  <c r="I6" i="17"/>
  <c r="I5" i="17"/>
  <c r="L5" i="17" s="1"/>
  <c r="L7" i="17" l="1"/>
  <c r="L6" i="16"/>
  <c r="I6" i="16"/>
  <c r="L5" i="16"/>
  <c r="I5" i="16"/>
  <c r="L7" i="16" l="1"/>
  <c r="C20" i="15"/>
  <c r="L6" i="15" l="1"/>
  <c r="I5" i="15"/>
  <c r="L5" i="15" s="1"/>
  <c r="L7" i="15" l="1"/>
  <c r="L8" i="15" s="1"/>
  <c r="I6" i="14"/>
  <c r="L6" i="14" s="1"/>
  <c r="I5" i="14"/>
  <c r="L5" i="14" s="1"/>
  <c r="L7" i="14" l="1"/>
  <c r="I6" i="13"/>
  <c r="L6" i="13" s="1"/>
  <c r="I5" i="13"/>
  <c r="L5" i="13" s="1"/>
  <c r="L7" i="13" s="1"/>
  <c r="I6" i="12" l="1"/>
  <c r="L6" i="12" s="1"/>
  <c r="I5" i="12"/>
  <c r="L5" i="12" s="1"/>
  <c r="L7" i="12" s="1"/>
</calcChain>
</file>

<file path=xl/sharedStrings.xml><?xml version="1.0" encoding="utf-8"?>
<sst xmlns="http://schemas.openxmlformats.org/spreadsheetml/2006/main" count="233" uniqueCount="35">
  <si>
    <t xml:space="preserve">Valor UF </t>
  </si>
  <si>
    <t>Proyecto</t>
  </si>
  <si>
    <t>Depto</t>
  </si>
  <si>
    <t>Fecha</t>
  </si>
  <si>
    <t xml:space="preserve">Nombre </t>
  </si>
  <si>
    <t>inicio</t>
  </si>
  <si>
    <t>Arrendatario</t>
  </si>
  <si>
    <t>arriendo</t>
  </si>
  <si>
    <t>Arriendo</t>
  </si>
  <si>
    <t>Otro</t>
  </si>
  <si>
    <t>Comisión</t>
  </si>
  <si>
    <t>Administración</t>
  </si>
  <si>
    <t>Gastos</t>
  </si>
  <si>
    <t>Notaría</t>
  </si>
  <si>
    <t>Total</t>
  </si>
  <si>
    <t>Alvarez de Toledo 845</t>
  </si>
  <si>
    <t>Fabiana Urdanata</t>
  </si>
  <si>
    <t>Karina Bustamante</t>
  </si>
  <si>
    <t>Arriendos Septiembre</t>
  </si>
  <si>
    <t>Karin Figueredo</t>
  </si>
  <si>
    <t>Corretaje</t>
  </si>
  <si>
    <t>Garantía dada por propietaria</t>
  </si>
  <si>
    <t>Mono mando tina</t>
  </si>
  <si>
    <t>Mano obra mono mando</t>
  </si>
  <si>
    <t>Arreglos depto 706</t>
  </si>
  <si>
    <t>Gasto común febrero 2020</t>
  </si>
  <si>
    <t>Aguas andinas</t>
  </si>
  <si>
    <t>Enel</t>
  </si>
  <si>
    <t>Metrogas</t>
  </si>
  <si>
    <t>Arriendo abril</t>
  </si>
  <si>
    <t>Garantía abril</t>
  </si>
  <si>
    <t>Corretaje 40%</t>
  </si>
  <si>
    <t>Total a pago depto 706</t>
  </si>
  <si>
    <t>Gastos común</t>
  </si>
  <si>
    <t>Con descuento del 10% por Junio y Julio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</si>
</sst>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4">
    <numFmt numFmtId="164" formatCode="_-&quot;$&quot;\ * #,##0.00_-;\-&quot;$&quot;\ * #,##0.00_-;_-&quot;$&quot;\ * &quot;-&quot;??_-;_-@_-"/>
    <numFmt numFmtId="165" formatCode="_-&quot;$&quot;\ * #,##0_-;\-&quot;$&quot;\ * #,##0_-;_-&quot;$&quot;\ * &quot;-&quot;??_-;_-@_-"/>
    <numFmt numFmtId="166" formatCode="dd/mm/yyyy;@"/>
    <numFmt numFmtId="167" formatCode="[$$-340A]\ #,##0"/>
  </numFmts>
  <fonts count="9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0"/>
      <color theme="1"/>
      <name val="Calibri"/>
      <family val="2"/>
      <scheme val="minor"/>
    </font>
    <font>
      <b/>
      <sz val="10"/>
      <color theme="1"/>
      <name val="Calibri"/>
      <family val="2"/>
      <scheme val="minor"/>
    </font>
    <font>
      <sz val="10"/>
      <name val="Arial"/>
      <family val="2"/>
    </font>
    <font>
      <sz val="10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name val="Calibri"/>
      <family val="2"/>
      <scheme val="minor"/>
    </font>
    <font>
      <sz val="11"/>
      <color rgb="FFFF000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6" tint="0.39997558519241921"/>
        <bgColor indexed="64"/>
      </patternFill>
    </fill>
    <fill>
      <patternFill patternType="solid">
        <fgColor rgb="FFFFFF00"/>
        <bgColor indexed="64"/>
      </patternFill>
    </fill>
  </fills>
  <borders count="23">
    <border>
      <left/>
      <right/>
      <top/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/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auto="1"/>
      </bottom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/>
      <top/>
      <bottom style="medium">
        <color auto="1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auto="1"/>
      </left>
      <right style="thin">
        <color auto="1"/>
      </right>
      <top style="hair">
        <color auto="1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3">
    <xf numFmtId="0" fontId="0" fillId="0" borderId="0"/>
    <xf numFmtId="164" fontId="1" fillId="0" borderId="0" applyFont="0" applyFill="0" applyBorder="0" applyAlignment="0" applyProtection="0"/>
    <xf numFmtId="0" fontId="4" fillId="0" borderId="0">
      <alignment vertical="center"/>
    </xf>
  </cellStyleXfs>
  <cellXfs count="95">
    <xf numFmtId="0" fontId="0" fillId="0" borderId="0" xfId="0"/>
    <xf numFmtId="0" fontId="2" fillId="0" borderId="0" xfId="0" applyFont="1" applyFill="1" applyBorder="1" applyAlignment="1">
      <alignment horizontal="center"/>
    </xf>
    <xf numFmtId="4" fontId="2" fillId="0" borderId="0" xfId="0" applyNumberFormat="1" applyFont="1" applyFill="1" applyBorder="1" applyAlignment="1">
      <alignment horizontal="center"/>
    </xf>
    <xf numFmtId="165" fontId="2" fillId="0" borderId="0" xfId="1" applyNumberFormat="1" applyFont="1" applyFill="1" applyBorder="1"/>
    <xf numFmtId="0" fontId="2" fillId="0" borderId="0" xfId="0" applyFont="1" applyFill="1" applyBorder="1"/>
    <xf numFmtId="165" fontId="3" fillId="0" borderId="3" xfId="1" applyNumberFormat="1" applyFont="1" applyFill="1" applyBorder="1" applyAlignment="1">
      <alignment horizontal="center" vertical="center"/>
    </xf>
    <xf numFmtId="0" fontId="3" fillId="0" borderId="6" xfId="0" applyFont="1" applyFill="1" applyBorder="1" applyAlignment="1">
      <alignment horizontal="center"/>
    </xf>
    <xf numFmtId="165" fontId="3" fillId="0" borderId="7" xfId="1" applyNumberFormat="1" applyFont="1" applyFill="1" applyBorder="1" applyAlignment="1">
      <alignment horizontal="center"/>
    </xf>
    <xf numFmtId="9" fontId="3" fillId="0" borderId="13" xfId="0" applyNumberFormat="1" applyFont="1" applyFill="1" applyBorder="1" applyAlignment="1">
      <alignment horizontal="center" vertical="center"/>
    </xf>
    <xf numFmtId="165" fontId="3" fillId="0" borderId="14" xfId="1" applyNumberFormat="1" applyFont="1" applyFill="1" applyBorder="1" applyAlignment="1"/>
    <xf numFmtId="0" fontId="3" fillId="0" borderId="12" xfId="0" applyFont="1" applyFill="1" applyBorder="1" applyAlignment="1">
      <alignment horizontal="center"/>
    </xf>
    <xf numFmtId="0" fontId="3" fillId="0" borderId="13" xfId="0" applyFont="1" applyFill="1" applyBorder="1" applyAlignment="1">
      <alignment horizontal="center"/>
    </xf>
    <xf numFmtId="0" fontId="3" fillId="0" borderId="15" xfId="0" applyFont="1" applyFill="1" applyBorder="1" applyAlignment="1">
      <alignment horizontal="center"/>
    </xf>
    <xf numFmtId="0" fontId="3" fillId="0" borderId="14" xfId="0" applyFont="1" applyFill="1" applyBorder="1" applyAlignment="1">
      <alignment horizontal="center"/>
    </xf>
    <xf numFmtId="0" fontId="0" fillId="0" borderId="0" xfId="0" applyFont="1"/>
    <xf numFmtId="165" fontId="1" fillId="0" borderId="17" xfId="1" applyNumberFormat="1" applyFont="1" applyFill="1" applyBorder="1" applyAlignment="1">
      <alignment horizontal="center"/>
    </xf>
    <xf numFmtId="0" fontId="3" fillId="0" borderId="2" xfId="0" applyFont="1" applyFill="1" applyBorder="1" applyAlignment="1">
      <alignment horizontal="center" vertical="center"/>
    </xf>
    <xf numFmtId="167" fontId="0" fillId="0" borderId="0" xfId="0" applyNumberFormat="1" applyFont="1" applyAlignment="1">
      <alignment horizontal="center" vertical="center"/>
    </xf>
    <xf numFmtId="0" fontId="7" fillId="2" borderId="18" xfId="2" applyFont="1" applyFill="1" applyBorder="1" applyAlignment="1">
      <alignment horizontal="center" vertical="center"/>
    </xf>
    <xf numFmtId="0" fontId="7" fillId="2" borderId="19" xfId="2" applyFont="1" applyFill="1" applyBorder="1" applyAlignment="1">
      <alignment horizontal="center" vertical="center"/>
    </xf>
    <xf numFmtId="166" fontId="7" fillId="0" borderId="2" xfId="0" applyNumberFormat="1" applyFont="1" applyFill="1" applyBorder="1" applyAlignment="1">
      <alignment horizontal="center"/>
    </xf>
    <xf numFmtId="165" fontId="7" fillId="0" borderId="4" xfId="1" applyNumberFormat="1" applyFont="1" applyFill="1" applyBorder="1" applyAlignment="1">
      <alignment horizontal="center"/>
    </xf>
    <xf numFmtId="165" fontId="1" fillId="0" borderId="19" xfId="1" applyNumberFormat="1" applyFont="1" applyFill="1" applyBorder="1" applyAlignment="1">
      <alignment horizontal="center"/>
    </xf>
    <xf numFmtId="165" fontId="7" fillId="0" borderId="20" xfId="1" applyNumberFormat="1" applyFont="1" applyFill="1" applyBorder="1" applyAlignment="1">
      <alignment horizontal="center"/>
    </xf>
    <xf numFmtId="165" fontId="1" fillId="0" borderId="20" xfId="1" applyNumberFormat="1" applyFont="1" applyFill="1" applyBorder="1" applyAlignment="1">
      <alignment horizontal="center"/>
    </xf>
    <xf numFmtId="165" fontId="1" fillId="0" borderId="2" xfId="1" applyNumberFormat="1" applyFont="1" applyFill="1" applyBorder="1" applyAlignment="1">
      <alignment horizontal="center"/>
    </xf>
    <xf numFmtId="167" fontId="5" fillId="0" borderId="2" xfId="0" applyNumberFormat="1" applyFont="1" applyFill="1" applyBorder="1" applyAlignment="1">
      <alignment horizontal="center"/>
    </xf>
    <xf numFmtId="167" fontId="7" fillId="0" borderId="4" xfId="0" applyNumberFormat="1" applyFont="1" applyFill="1" applyBorder="1" applyAlignment="1">
      <alignment horizontal="center"/>
    </xf>
    <xf numFmtId="167" fontId="6" fillId="0" borderId="3" xfId="0" applyNumberFormat="1" applyFont="1" applyFill="1" applyBorder="1" applyAlignment="1">
      <alignment horizontal="center"/>
    </xf>
    <xf numFmtId="0" fontId="0" fillId="2" borderId="16" xfId="0" applyFont="1" applyFill="1" applyBorder="1"/>
    <xf numFmtId="0" fontId="0" fillId="2" borderId="17" xfId="0" applyFont="1" applyFill="1" applyBorder="1" applyAlignment="1">
      <alignment horizontal="center"/>
    </xf>
    <xf numFmtId="14" fontId="0" fillId="0" borderId="17" xfId="0" applyNumberFormat="1" applyFont="1" applyFill="1" applyBorder="1"/>
    <xf numFmtId="0" fontId="0" fillId="0" borderId="17" xfId="0" applyFont="1" applyBorder="1"/>
    <xf numFmtId="165" fontId="7" fillId="0" borderId="17" xfId="1" applyNumberFormat="1" applyFont="1" applyFill="1" applyBorder="1" applyAlignment="1">
      <alignment horizontal="center"/>
    </xf>
    <xf numFmtId="167" fontId="7" fillId="0" borderId="17" xfId="0" applyNumberFormat="1" applyFont="1" applyFill="1" applyBorder="1" applyAlignment="1">
      <alignment horizontal="center"/>
    </xf>
    <xf numFmtId="167" fontId="6" fillId="0" borderId="21" xfId="0" applyNumberFormat="1" applyFont="1" applyFill="1" applyBorder="1" applyAlignment="1">
      <alignment horizontal="center"/>
    </xf>
    <xf numFmtId="167" fontId="5" fillId="0" borderId="17" xfId="0" applyNumberFormat="1" applyFont="1" applyFill="1" applyBorder="1" applyAlignment="1">
      <alignment horizontal="center"/>
    </xf>
    <xf numFmtId="0" fontId="3" fillId="0" borderId="2" xfId="0" applyFont="1" applyFill="1" applyBorder="1" applyAlignment="1">
      <alignment horizontal="center" vertical="center"/>
    </xf>
    <xf numFmtId="0" fontId="3" fillId="0" borderId="2" xfId="0" applyFont="1" applyFill="1" applyBorder="1" applyAlignment="1">
      <alignment horizontal="center" vertical="center"/>
    </xf>
    <xf numFmtId="0" fontId="3" fillId="0" borderId="2" xfId="0" applyFont="1" applyFill="1" applyBorder="1" applyAlignment="1">
      <alignment horizontal="center" vertical="center"/>
    </xf>
    <xf numFmtId="0" fontId="7" fillId="0" borderId="18" xfId="2" applyFont="1" applyFill="1" applyBorder="1" applyAlignment="1">
      <alignment horizontal="center" vertical="center"/>
    </xf>
    <xf numFmtId="0" fontId="7" fillId="0" borderId="19" xfId="2" applyFont="1" applyFill="1" applyBorder="1" applyAlignment="1">
      <alignment horizontal="center" vertical="center"/>
    </xf>
    <xf numFmtId="0" fontId="0" fillId="0" borderId="16" xfId="0" applyFont="1" applyFill="1" applyBorder="1"/>
    <xf numFmtId="0" fontId="0" fillId="0" borderId="17" xfId="0" applyFont="1" applyFill="1" applyBorder="1" applyAlignment="1">
      <alignment horizontal="center"/>
    </xf>
    <xf numFmtId="0" fontId="0" fillId="0" borderId="17" xfId="0" applyFont="1" applyBorder="1" applyAlignment="1">
      <alignment horizontal="center" vertical="center"/>
    </xf>
    <xf numFmtId="165" fontId="0" fillId="0" borderId="0" xfId="0" applyNumberFormat="1"/>
    <xf numFmtId="0" fontId="3" fillId="0" borderId="2" xfId="0" applyFont="1" applyFill="1" applyBorder="1" applyAlignment="1">
      <alignment horizontal="center" vertical="center"/>
    </xf>
    <xf numFmtId="167" fontId="0" fillId="0" borderId="0" xfId="0" applyNumberFormat="1"/>
    <xf numFmtId="0" fontId="0" fillId="0" borderId="22" xfId="0" applyBorder="1" applyAlignment="1">
      <alignment horizontal="center" vertical="center"/>
    </xf>
    <xf numFmtId="165" fontId="1" fillId="0" borderId="22" xfId="1" applyNumberFormat="1" applyFont="1" applyFill="1" applyBorder="1" applyAlignment="1">
      <alignment horizontal="center" vertical="center"/>
    </xf>
    <xf numFmtId="165" fontId="8" fillId="0" borderId="22" xfId="1" applyNumberFormat="1" applyFont="1" applyFill="1" applyBorder="1" applyAlignment="1">
      <alignment horizontal="center" vertical="center"/>
    </xf>
    <xf numFmtId="165" fontId="6" fillId="0" borderId="22" xfId="1" applyNumberFormat="1" applyFont="1" applyFill="1" applyBorder="1" applyAlignment="1">
      <alignment horizontal="center" vertical="center"/>
    </xf>
    <xf numFmtId="0" fontId="6" fillId="0" borderId="22" xfId="0" applyFont="1" applyBorder="1" applyAlignment="1">
      <alignment horizontal="center" vertical="center"/>
    </xf>
    <xf numFmtId="167" fontId="6" fillId="0" borderId="0" xfId="0" applyNumberFormat="1" applyFont="1" applyAlignment="1">
      <alignment horizontal="center" vertical="center"/>
    </xf>
    <xf numFmtId="167" fontId="6" fillId="3" borderId="22" xfId="0" applyNumberFormat="1" applyFont="1" applyFill="1" applyBorder="1" applyAlignment="1">
      <alignment horizontal="center" vertical="center"/>
    </xf>
    <xf numFmtId="0" fontId="3" fillId="0" borderId="2" xfId="0" applyFont="1" applyFill="1" applyBorder="1" applyAlignment="1">
      <alignment horizontal="center" vertical="center"/>
    </xf>
    <xf numFmtId="0" fontId="0" fillId="0" borderId="16" xfId="0" applyFont="1" applyFill="1" applyBorder="1" applyAlignment="1">
      <alignment horizontal="center"/>
    </xf>
    <xf numFmtId="165" fontId="7" fillId="0" borderId="22" xfId="1" applyNumberFormat="1" applyFont="1" applyFill="1" applyBorder="1" applyAlignment="1">
      <alignment horizontal="center"/>
    </xf>
    <xf numFmtId="165" fontId="1" fillId="0" borderId="22" xfId="1" applyNumberFormat="1" applyFont="1" applyFill="1" applyBorder="1" applyAlignment="1">
      <alignment horizontal="center"/>
    </xf>
    <xf numFmtId="167" fontId="7" fillId="0" borderId="22" xfId="0" applyNumberFormat="1" applyFont="1" applyFill="1" applyBorder="1" applyAlignment="1">
      <alignment horizontal="center"/>
    </xf>
    <xf numFmtId="167" fontId="6" fillId="0" borderId="22" xfId="0" applyNumberFormat="1" applyFont="1" applyFill="1" applyBorder="1" applyAlignment="1">
      <alignment horizontal="center"/>
    </xf>
    <xf numFmtId="0" fontId="0" fillId="0" borderId="22" xfId="0" applyFont="1" applyFill="1" applyBorder="1" applyAlignment="1">
      <alignment horizontal="center"/>
    </xf>
    <xf numFmtId="14" fontId="0" fillId="0" borderId="22" xfId="0" applyNumberFormat="1" applyFont="1" applyFill="1" applyBorder="1"/>
    <xf numFmtId="0" fontId="0" fillId="0" borderId="22" xfId="0" applyFont="1" applyBorder="1" applyAlignment="1">
      <alignment horizontal="center" vertical="center"/>
    </xf>
    <xf numFmtId="0" fontId="7" fillId="0" borderId="9" xfId="2" applyFont="1" applyFill="1" applyBorder="1" applyAlignment="1">
      <alignment horizontal="center" vertical="center"/>
    </xf>
    <xf numFmtId="166" fontId="7" fillId="0" borderId="9" xfId="0" applyNumberFormat="1" applyFont="1" applyFill="1" applyBorder="1" applyAlignment="1">
      <alignment horizontal="center"/>
    </xf>
    <xf numFmtId="165" fontId="7" fillId="0" borderId="9" xfId="1" applyNumberFormat="1" applyFont="1" applyFill="1" applyBorder="1" applyAlignment="1">
      <alignment horizontal="center"/>
    </xf>
    <xf numFmtId="165" fontId="1" fillId="0" borderId="9" xfId="1" applyNumberFormat="1" applyFont="1" applyFill="1" applyBorder="1" applyAlignment="1">
      <alignment horizontal="center"/>
    </xf>
    <xf numFmtId="167" fontId="5" fillId="0" borderId="9" xfId="0" applyNumberFormat="1" applyFont="1" applyFill="1" applyBorder="1" applyAlignment="1">
      <alignment horizontal="center"/>
    </xf>
    <xf numFmtId="167" fontId="7" fillId="0" borderId="9" xfId="0" applyNumberFormat="1" applyFont="1" applyFill="1" applyBorder="1" applyAlignment="1">
      <alignment horizontal="center"/>
    </xf>
    <xf numFmtId="167" fontId="6" fillId="0" borderId="9" xfId="0" applyNumberFormat="1" applyFont="1" applyFill="1" applyBorder="1" applyAlignment="1">
      <alignment horizontal="center"/>
    </xf>
    <xf numFmtId="0" fontId="3" fillId="0" borderId="2" xfId="0" applyFont="1" applyFill="1" applyBorder="1" applyAlignment="1">
      <alignment horizontal="center" vertical="center"/>
    </xf>
    <xf numFmtId="0" fontId="7" fillId="3" borderId="9" xfId="2" applyFont="1" applyFill="1" applyBorder="1" applyAlignment="1">
      <alignment horizontal="center" vertical="center"/>
    </xf>
    <xf numFmtId="166" fontId="7" fillId="3" borderId="9" xfId="0" applyNumberFormat="1" applyFont="1" applyFill="1" applyBorder="1" applyAlignment="1">
      <alignment horizontal="center"/>
    </xf>
    <xf numFmtId="165" fontId="7" fillId="3" borderId="9" xfId="1" applyNumberFormat="1" applyFont="1" applyFill="1" applyBorder="1" applyAlignment="1">
      <alignment horizontal="center"/>
    </xf>
    <xf numFmtId="0" fontId="0" fillId="3" borderId="22" xfId="0" applyFill="1" applyBorder="1"/>
    <xf numFmtId="0" fontId="3" fillId="0" borderId="2" xfId="0" applyFont="1" applyFill="1" applyBorder="1" applyAlignment="1">
      <alignment horizontal="center" vertical="center"/>
    </xf>
    <xf numFmtId="0" fontId="3" fillId="0" borderId="2" xfId="0" applyFont="1" applyFill="1" applyBorder="1" applyAlignment="1">
      <alignment horizontal="center" vertical="center"/>
    </xf>
    <xf numFmtId="0" fontId="3" fillId="0" borderId="2" xfId="0" applyFont="1" applyFill="1" applyBorder="1" applyAlignment="1">
      <alignment horizontal="center" vertical="center"/>
    </xf>
    <xf numFmtId="0" fontId="3" fillId="0" borderId="2" xfId="0" applyFont="1" applyFill="1" applyBorder="1" applyAlignment="1">
      <alignment horizontal="center" vertical="center"/>
    </xf>
    <xf numFmtId="167" fontId="0" fillId="2" borderId="0" xfId="0" applyNumberFormat="1" applyFill="1"/>
    <xf numFmtId="165" fontId="0" fillId="2" borderId="0" xfId="0" applyNumberFormat="1" applyFill="1"/>
    <xf numFmtId="167" fontId="6" fillId="2" borderId="0" xfId="0" applyNumberFormat="1" applyFont="1" applyFill="1" applyAlignment="1">
      <alignment horizontal="center" vertical="center"/>
    </xf>
    <xf numFmtId="0" fontId="3" fillId="0" borderId="1" xfId="0" applyFont="1" applyFill="1" applyBorder="1" applyAlignment="1">
      <alignment horizontal="center" vertical="center"/>
    </xf>
    <xf numFmtId="0" fontId="3" fillId="0" borderId="5" xfId="0" applyFont="1" applyFill="1" applyBorder="1" applyAlignment="1">
      <alignment horizontal="center" vertical="center"/>
    </xf>
    <xf numFmtId="0" fontId="3" fillId="0" borderId="12" xfId="0" applyFont="1" applyFill="1" applyBorder="1" applyAlignment="1">
      <alignment horizontal="center" vertical="center"/>
    </xf>
    <xf numFmtId="0" fontId="3" fillId="0" borderId="2" xfId="0" applyFont="1" applyFill="1" applyBorder="1" applyAlignment="1">
      <alignment horizontal="center" vertical="center"/>
    </xf>
    <xf numFmtId="0" fontId="3" fillId="0" borderId="6" xfId="0" applyFont="1" applyFill="1" applyBorder="1" applyAlignment="1">
      <alignment horizontal="center" vertical="center"/>
    </xf>
    <xf numFmtId="0" fontId="3" fillId="0" borderId="13" xfId="0" applyFont="1" applyFill="1" applyBorder="1" applyAlignment="1">
      <alignment horizontal="center" vertical="center"/>
    </xf>
    <xf numFmtId="0" fontId="3" fillId="0" borderId="4" xfId="0" applyFont="1" applyFill="1" applyBorder="1" applyAlignment="1">
      <alignment horizontal="center" vertical="center"/>
    </xf>
    <xf numFmtId="0" fontId="3" fillId="0" borderId="3" xfId="0" applyFont="1" applyFill="1" applyBorder="1" applyAlignment="1">
      <alignment horizontal="center" vertical="center"/>
    </xf>
    <xf numFmtId="0" fontId="3" fillId="0" borderId="8" xfId="0" applyFont="1" applyFill="1" applyBorder="1" applyAlignment="1">
      <alignment horizontal="center" vertical="center"/>
    </xf>
    <xf numFmtId="0" fontId="3" fillId="0" borderId="9" xfId="0" applyFont="1" applyFill="1" applyBorder="1" applyAlignment="1">
      <alignment horizontal="center" vertical="center"/>
    </xf>
    <xf numFmtId="0" fontId="3" fillId="0" borderId="10" xfId="0" applyFont="1" applyFill="1" applyBorder="1" applyAlignment="1">
      <alignment horizontal="center" vertical="center"/>
    </xf>
    <xf numFmtId="0" fontId="3" fillId="0" borderId="11" xfId="0" applyFont="1" applyFill="1" applyBorder="1" applyAlignment="1">
      <alignment horizontal="center" vertical="center"/>
    </xf>
  </cellXfs>
  <cellStyles count="3">
    <cellStyle name="Moneda" xfId="1" builtinId="4"/>
    <cellStyle name="Normal" xfId="0" builtinId="0"/>
    <cellStyle name="Normal 2" xfId="2" xr:uid="{00000000-0005-0000-0000-000002000000}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calcChain" Target="calcChain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B1:L7"/>
  <sheetViews>
    <sheetView workbookViewId="0">
      <selection activeCell="E9" sqref="E9"/>
    </sheetView>
  </sheetViews>
  <sheetFormatPr baseColWidth="10" defaultRowHeight="14.5" x14ac:dyDescent="0.35"/>
  <cols>
    <col min="1" max="1" width="3.7265625" customWidth="1"/>
    <col min="2" max="2" width="20.453125" bestFit="1" customWidth="1"/>
    <col min="4" max="4" width="10.453125" bestFit="1" customWidth="1"/>
    <col min="5" max="5" width="17" bestFit="1" customWidth="1"/>
    <col min="9" max="9" width="12.7265625" bestFit="1" customWidth="1"/>
  </cols>
  <sheetData>
    <row r="1" spans="2:12" ht="15" thickBot="1" x14ac:dyDescent="0.4">
      <c r="B1" s="1" t="s">
        <v>0</v>
      </c>
      <c r="C1" s="2"/>
      <c r="D1" s="1"/>
      <c r="E1" s="3"/>
      <c r="F1" s="4"/>
      <c r="G1" s="4"/>
      <c r="H1" s="4"/>
      <c r="I1" s="4"/>
      <c r="J1" s="4"/>
      <c r="K1" s="4"/>
      <c r="L1" s="4"/>
    </row>
    <row r="2" spans="2:12" x14ac:dyDescent="0.35">
      <c r="B2" s="83" t="s">
        <v>1</v>
      </c>
      <c r="C2" s="86" t="s">
        <v>2</v>
      </c>
      <c r="D2" s="16" t="s">
        <v>3</v>
      </c>
      <c r="E2" s="5" t="s">
        <v>4</v>
      </c>
      <c r="F2" s="83" t="s">
        <v>18</v>
      </c>
      <c r="G2" s="86"/>
      <c r="H2" s="86"/>
      <c r="I2" s="86"/>
      <c r="J2" s="86"/>
      <c r="K2" s="89"/>
      <c r="L2" s="90"/>
    </row>
    <row r="3" spans="2:12" x14ac:dyDescent="0.35">
      <c r="B3" s="84"/>
      <c r="C3" s="87"/>
      <c r="D3" s="6" t="s">
        <v>5</v>
      </c>
      <c r="E3" s="7" t="s">
        <v>6</v>
      </c>
      <c r="F3" s="91"/>
      <c r="G3" s="92"/>
      <c r="H3" s="92"/>
      <c r="I3" s="92"/>
      <c r="J3" s="92"/>
      <c r="K3" s="93"/>
      <c r="L3" s="94"/>
    </row>
    <row r="4" spans="2:12" ht="15" thickBot="1" x14ac:dyDescent="0.4">
      <c r="B4" s="85"/>
      <c r="C4" s="88"/>
      <c r="D4" s="8" t="s">
        <v>7</v>
      </c>
      <c r="E4" s="9"/>
      <c r="F4" s="10" t="s">
        <v>8</v>
      </c>
      <c r="G4" s="11" t="s">
        <v>9</v>
      </c>
      <c r="H4" s="11" t="s">
        <v>10</v>
      </c>
      <c r="I4" s="11" t="s">
        <v>11</v>
      </c>
      <c r="J4" s="11" t="s">
        <v>12</v>
      </c>
      <c r="K4" s="12" t="s">
        <v>13</v>
      </c>
      <c r="L4" s="13" t="s">
        <v>14</v>
      </c>
    </row>
    <row r="5" spans="2:12" x14ac:dyDescent="0.35">
      <c r="B5" s="18" t="s">
        <v>15</v>
      </c>
      <c r="C5" s="19">
        <v>1202</v>
      </c>
      <c r="D5" s="20">
        <v>43332</v>
      </c>
      <c r="E5" s="21" t="s">
        <v>16</v>
      </c>
      <c r="F5" s="22">
        <v>270000</v>
      </c>
      <c r="G5" s="23">
        <v>0</v>
      </c>
      <c r="H5" s="24">
        <v>0</v>
      </c>
      <c r="I5" s="25">
        <f>F5*7%</f>
        <v>18900</v>
      </c>
      <c r="J5" s="26">
        <v>0</v>
      </c>
      <c r="K5" s="27">
        <v>0</v>
      </c>
      <c r="L5" s="28">
        <f>+F5+G5-H5-J5-I5-K5</f>
        <v>251100</v>
      </c>
    </row>
    <row r="6" spans="2:12" ht="15" thickBot="1" x14ac:dyDescent="0.4">
      <c r="B6" s="29" t="s">
        <v>15</v>
      </c>
      <c r="C6" s="30">
        <v>706</v>
      </c>
      <c r="D6" s="31">
        <v>43411</v>
      </c>
      <c r="E6" s="32" t="s">
        <v>17</v>
      </c>
      <c r="F6" s="15">
        <v>270000</v>
      </c>
      <c r="G6" s="33">
        <v>0</v>
      </c>
      <c r="H6" s="15">
        <v>0</v>
      </c>
      <c r="I6" s="15">
        <f>F6*7%</f>
        <v>18900</v>
      </c>
      <c r="J6" s="36">
        <v>0</v>
      </c>
      <c r="K6" s="34">
        <v>0</v>
      </c>
      <c r="L6" s="35">
        <f>+F6+G6-H6-J6-I6-K6</f>
        <v>251100</v>
      </c>
    </row>
    <row r="7" spans="2:12" x14ac:dyDescent="0.35">
      <c r="B7" s="14"/>
      <c r="C7" s="14"/>
      <c r="D7" s="14"/>
      <c r="E7" s="14"/>
      <c r="F7" s="14"/>
      <c r="G7" s="14"/>
      <c r="H7" s="14"/>
      <c r="I7" s="14"/>
      <c r="J7" s="14"/>
      <c r="K7" s="14"/>
      <c r="L7" s="17">
        <f>SUM(L5:L6)</f>
        <v>502200</v>
      </c>
    </row>
  </sheetData>
  <mergeCells count="3">
    <mergeCell ref="B2:B4"/>
    <mergeCell ref="C2:C4"/>
    <mergeCell ref="F2:L3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B1:L7"/>
  <sheetViews>
    <sheetView workbookViewId="0">
      <selection activeCell="L7" sqref="L7"/>
    </sheetView>
  </sheetViews>
  <sheetFormatPr baseColWidth="10" defaultRowHeight="14.5" x14ac:dyDescent="0.35"/>
  <cols>
    <col min="1" max="1" width="3.7265625" customWidth="1"/>
    <col min="2" max="2" width="20.453125" bestFit="1" customWidth="1"/>
    <col min="4" max="4" width="10.453125" bestFit="1" customWidth="1"/>
    <col min="5" max="5" width="17" bestFit="1" customWidth="1"/>
    <col min="9" max="9" width="12.7265625" bestFit="1" customWidth="1"/>
  </cols>
  <sheetData>
    <row r="1" spans="2:12" ht="15" thickBot="1" x14ac:dyDescent="0.4">
      <c r="B1" s="1" t="s">
        <v>0</v>
      </c>
      <c r="C1" s="2"/>
      <c r="D1" s="1"/>
      <c r="E1" s="3"/>
      <c r="F1" s="4"/>
      <c r="G1" s="4"/>
      <c r="H1" s="4"/>
      <c r="I1" s="4"/>
      <c r="J1" s="4"/>
      <c r="K1" s="4"/>
      <c r="L1" s="4"/>
    </row>
    <row r="2" spans="2:12" x14ac:dyDescent="0.35">
      <c r="B2" s="83" t="s">
        <v>1</v>
      </c>
      <c r="C2" s="86" t="s">
        <v>2</v>
      </c>
      <c r="D2" s="37" t="s">
        <v>3</v>
      </c>
      <c r="E2" s="5" t="s">
        <v>4</v>
      </c>
      <c r="F2" s="83" t="s">
        <v>18</v>
      </c>
      <c r="G2" s="86"/>
      <c r="H2" s="86"/>
      <c r="I2" s="86"/>
      <c r="J2" s="86"/>
      <c r="K2" s="89"/>
      <c r="L2" s="90"/>
    </row>
    <row r="3" spans="2:12" x14ac:dyDescent="0.35">
      <c r="B3" s="84"/>
      <c r="C3" s="87"/>
      <c r="D3" s="6" t="s">
        <v>5</v>
      </c>
      <c r="E3" s="7" t="s">
        <v>6</v>
      </c>
      <c r="F3" s="91"/>
      <c r="G3" s="92"/>
      <c r="H3" s="92"/>
      <c r="I3" s="92"/>
      <c r="J3" s="92"/>
      <c r="K3" s="93"/>
      <c r="L3" s="94"/>
    </row>
    <row r="4" spans="2:12" ht="15" thickBot="1" x14ac:dyDescent="0.4">
      <c r="B4" s="85"/>
      <c r="C4" s="88"/>
      <c r="D4" s="8" t="s">
        <v>7</v>
      </c>
      <c r="E4" s="9"/>
      <c r="F4" s="10" t="s">
        <v>8</v>
      </c>
      <c r="G4" s="11" t="s">
        <v>9</v>
      </c>
      <c r="H4" s="11" t="s">
        <v>10</v>
      </c>
      <c r="I4" s="11" t="s">
        <v>11</v>
      </c>
      <c r="J4" s="11" t="s">
        <v>12</v>
      </c>
      <c r="K4" s="12" t="s">
        <v>13</v>
      </c>
      <c r="L4" s="13" t="s">
        <v>14</v>
      </c>
    </row>
    <row r="5" spans="2:12" x14ac:dyDescent="0.35">
      <c r="B5" s="18" t="s">
        <v>15</v>
      </c>
      <c r="C5" s="19">
        <v>1202</v>
      </c>
      <c r="D5" s="20">
        <v>43332</v>
      </c>
      <c r="E5" s="21" t="s">
        <v>16</v>
      </c>
      <c r="F5" s="22">
        <v>270000</v>
      </c>
      <c r="G5" s="23">
        <v>0</v>
      </c>
      <c r="H5" s="24">
        <v>0</v>
      </c>
      <c r="I5" s="25">
        <f>F5*7%</f>
        <v>18900</v>
      </c>
      <c r="J5" s="26">
        <v>0</v>
      </c>
      <c r="K5" s="27">
        <v>0</v>
      </c>
      <c r="L5" s="28">
        <f>+F5+G5-H5-J5-I5-K5</f>
        <v>251100</v>
      </c>
    </row>
    <row r="6" spans="2:12" ht="15" thickBot="1" x14ac:dyDescent="0.4">
      <c r="B6" s="29" t="s">
        <v>15</v>
      </c>
      <c r="C6" s="30">
        <v>706</v>
      </c>
      <c r="D6" s="31">
        <v>43411</v>
      </c>
      <c r="E6" s="32" t="s">
        <v>17</v>
      </c>
      <c r="F6" s="15">
        <v>270000</v>
      </c>
      <c r="G6" s="33">
        <v>0</v>
      </c>
      <c r="H6" s="15">
        <v>0</v>
      </c>
      <c r="I6" s="15">
        <f>F6*7%</f>
        <v>18900</v>
      </c>
      <c r="J6" s="36">
        <v>0</v>
      </c>
      <c r="K6" s="34">
        <v>0</v>
      </c>
      <c r="L6" s="35">
        <f>+F6+G6-H6-J6-I6-K6</f>
        <v>251100</v>
      </c>
    </row>
    <row r="7" spans="2:12" x14ac:dyDescent="0.35">
      <c r="B7" s="14"/>
      <c r="C7" s="14"/>
      <c r="D7" s="14"/>
      <c r="E7" s="14"/>
      <c r="F7" s="14"/>
      <c r="G7" s="14"/>
      <c r="H7" s="14"/>
      <c r="I7" s="14"/>
      <c r="J7" s="14"/>
      <c r="K7" s="14"/>
      <c r="L7" s="17">
        <f>SUM(L5:L6)</f>
        <v>502200</v>
      </c>
    </row>
  </sheetData>
  <mergeCells count="3">
    <mergeCell ref="B2:B4"/>
    <mergeCell ref="C2:C4"/>
    <mergeCell ref="F2:L3"/>
  </mergeCells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B1:L7"/>
  <sheetViews>
    <sheetView workbookViewId="0">
      <selection activeCell="H11" sqref="H11"/>
    </sheetView>
  </sheetViews>
  <sheetFormatPr baseColWidth="10" defaultRowHeight="14.5" x14ac:dyDescent="0.35"/>
  <cols>
    <col min="1" max="1" width="3.7265625" customWidth="1"/>
    <col min="2" max="2" width="20.453125" bestFit="1" customWidth="1"/>
    <col min="4" max="4" width="10.453125" bestFit="1" customWidth="1"/>
    <col min="5" max="5" width="17" bestFit="1" customWidth="1"/>
    <col min="9" max="9" width="12.7265625" bestFit="1" customWidth="1"/>
  </cols>
  <sheetData>
    <row r="1" spans="2:12" ht="15" thickBot="1" x14ac:dyDescent="0.4">
      <c r="B1" s="1" t="s">
        <v>0</v>
      </c>
      <c r="C1" s="2"/>
      <c r="D1" s="1"/>
      <c r="E1" s="3"/>
      <c r="F1" s="4"/>
      <c r="G1" s="4"/>
      <c r="H1" s="4"/>
      <c r="I1" s="4"/>
      <c r="J1" s="4"/>
      <c r="K1" s="4"/>
      <c r="L1" s="4"/>
    </row>
    <row r="2" spans="2:12" x14ac:dyDescent="0.35">
      <c r="B2" s="83" t="s">
        <v>1</v>
      </c>
      <c r="C2" s="86" t="s">
        <v>2</v>
      </c>
      <c r="D2" s="38" t="s">
        <v>3</v>
      </c>
      <c r="E2" s="5" t="s">
        <v>4</v>
      </c>
      <c r="F2" s="83" t="s">
        <v>18</v>
      </c>
      <c r="G2" s="86"/>
      <c r="H2" s="86"/>
      <c r="I2" s="86"/>
      <c r="J2" s="86"/>
      <c r="K2" s="89"/>
      <c r="L2" s="90"/>
    </row>
    <row r="3" spans="2:12" x14ac:dyDescent="0.35">
      <c r="B3" s="84"/>
      <c r="C3" s="87"/>
      <c r="D3" s="6" t="s">
        <v>5</v>
      </c>
      <c r="E3" s="7" t="s">
        <v>6</v>
      </c>
      <c r="F3" s="91"/>
      <c r="G3" s="92"/>
      <c r="H3" s="92"/>
      <c r="I3" s="92"/>
      <c r="J3" s="92"/>
      <c r="K3" s="93"/>
      <c r="L3" s="94"/>
    </row>
    <row r="4" spans="2:12" ht="15" thickBot="1" x14ac:dyDescent="0.4">
      <c r="B4" s="85"/>
      <c r="C4" s="88"/>
      <c r="D4" s="8" t="s">
        <v>7</v>
      </c>
      <c r="E4" s="9"/>
      <c r="F4" s="10" t="s">
        <v>8</v>
      </c>
      <c r="G4" s="11" t="s">
        <v>9</v>
      </c>
      <c r="H4" s="11" t="s">
        <v>10</v>
      </c>
      <c r="I4" s="11" t="s">
        <v>11</v>
      </c>
      <c r="J4" s="11" t="s">
        <v>12</v>
      </c>
      <c r="K4" s="12" t="s">
        <v>13</v>
      </c>
      <c r="L4" s="13" t="s">
        <v>14</v>
      </c>
    </row>
    <row r="5" spans="2:12" x14ac:dyDescent="0.35">
      <c r="B5" s="40" t="s">
        <v>15</v>
      </c>
      <c r="C5" s="41">
        <v>1202</v>
      </c>
      <c r="D5" s="20">
        <v>43332</v>
      </c>
      <c r="E5" s="21" t="s">
        <v>16</v>
      </c>
      <c r="F5" s="22">
        <v>270000</v>
      </c>
      <c r="G5" s="23">
        <v>0</v>
      </c>
      <c r="H5" s="24">
        <v>0</v>
      </c>
      <c r="I5" s="25">
        <f>F5*7%</f>
        <v>18900</v>
      </c>
      <c r="J5" s="26">
        <v>0</v>
      </c>
      <c r="K5" s="27">
        <v>0</v>
      </c>
      <c r="L5" s="28">
        <f>+F5+G5-H5-J5-I5-K5</f>
        <v>251100</v>
      </c>
    </row>
    <row r="6" spans="2:12" ht="15" thickBot="1" x14ac:dyDescent="0.4">
      <c r="B6" s="42" t="s">
        <v>15</v>
      </c>
      <c r="C6" s="43">
        <v>706</v>
      </c>
      <c r="D6" s="31"/>
      <c r="E6" s="44"/>
      <c r="F6" s="15"/>
      <c r="G6" s="33">
        <v>0</v>
      </c>
      <c r="H6" s="15">
        <v>0</v>
      </c>
      <c r="I6" s="15">
        <f>F6*7%</f>
        <v>0</v>
      </c>
      <c r="J6" s="36">
        <v>0</v>
      </c>
      <c r="K6" s="34">
        <v>0</v>
      </c>
      <c r="L6" s="35">
        <f>+F6+G6-H6-J6-I6-K6</f>
        <v>0</v>
      </c>
    </row>
    <row r="7" spans="2:12" x14ac:dyDescent="0.35">
      <c r="B7" s="14"/>
      <c r="C7" s="14"/>
      <c r="D7" s="14"/>
      <c r="E7" s="14"/>
      <c r="F7" s="14"/>
      <c r="G7" s="14"/>
      <c r="H7" s="14"/>
      <c r="I7" s="14"/>
      <c r="J7" s="14"/>
      <c r="K7" s="14"/>
      <c r="L7" s="17">
        <f>SUM(L5:L6)</f>
        <v>251100</v>
      </c>
    </row>
  </sheetData>
  <mergeCells count="3">
    <mergeCell ref="B2:B4"/>
    <mergeCell ref="C2:C4"/>
    <mergeCell ref="F2:L3"/>
  </mergeCells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B1:M20"/>
  <sheetViews>
    <sheetView topLeftCell="A4" workbookViewId="0">
      <selection activeCell="B19" sqref="B19"/>
    </sheetView>
  </sheetViews>
  <sheetFormatPr baseColWidth="10" defaultRowHeight="14.5" x14ac:dyDescent="0.35"/>
  <cols>
    <col min="1" max="1" width="3.7265625" customWidth="1"/>
    <col min="2" max="2" width="25.90625" bestFit="1" customWidth="1"/>
    <col min="4" max="4" width="10.453125" bestFit="1" customWidth="1"/>
    <col min="5" max="5" width="17" bestFit="1" customWidth="1"/>
    <col min="9" max="9" width="12.7265625" bestFit="1" customWidth="1"/>
  </cols>
  <sheetData>
    <row r="1" spans="2:13" ht="15" thickBot="1" x14ac:dyDescent="0.4">
      <c r="B1" s="1" t="s">
        <v>0</v>
      </c>
      <c r="C1" s="2"/>
      <c r="D1" s="1"/>
      <c r="E1" s="3"/>
      <c r="F1" s="4"/>
      <c r="G1" s="4"/>
      <c r="H1" s="4"/>
      <c r="I1" s="4"/>
      <c r="J1" s="4"/>
      <c r="K1" s="4"/>
      <c r="L1" s="4"/>
    </row>
    <row r="2" spans="2:13" x14ac:dyDescent="0.35">
      <c r="B2" s="83" t="s">
        <v>1</v>
      </c>
      <c r="C2" s="86" t="s">
        <v>2</v>
      </c>
      <c r="D2" s="39" t="s">
        <v>3</v>
      </c>
      <c r="E2" s="5" t="s">
        <v>4</v>
      </c>
      <c r="F2" s="83" t="s">
        <v>18</v>
      </c>
      <c r="G2" s="86"/>
      <c r="H2" s="86"/>
      <c r="I2" s="86"/>
      <c r="J2" s="86"/>
      <c r="K2" s="89"/>
      <c r="L2" s="90"/>
    </row>
    <row r="3" spans="2:13" x14ac:dyDescent="0.35">
      <c r="B3" s="84"/>
      <c r="C3" s="87"/>
      <c r="D3" s="6" t="s">
        <v>5</v>
      </c>
      <c r="E3" s="7" t="s">
        <v>6</v>
      </c>
      <c r="F3" s="91"/>
      <c r="G3" s="92"/>
      <c r="H3" s="92"/>
      <c r="I3" s="92"/>
      <c r="J3" s="92"/>
      <c r="K3" s="93"/>
      <c r="L3" s="94"/>
    </row>
    <row r="4" spans="2:13" ht="15" thickBot="1" x14ac:dyDescent="0.4">
      <c r="B4" s="85"/>
      <c r="C4" s="88"/>
      <c r="D4" s="8" t="s">
        <v>7</v>
      </c>
      <c r="E4" s="9"/>
      <c r="F4" s="10" t="s">
        <v>8</v>
      </c>
      <c r="G4" s="11" t="s">
        <v>9</v>
      </c>
      <c r="H4" s="11" t="s">
        <v>20</v>
      </c>
      <c r="I4" s="11" t="s">
        <v>11</v>
      </c>
      <c r="J4" s="11" t="s">
        <v>12</v>
      </c>
      <c r="K4" s="12" t="s">
        <v>13</v>
      </c>
      <c r="L4" s="13" t="s">
        <v>14</v>
      </c>
    </row>
    <row r="5" spans="2:13" x14ac:dyDescent="0.35">
      <c r="B5" s="40" t="s">
        <v>15</v>
      </c>
      <c r="C5" s="41">
        <v>1202</v>
      </c>
      <c r="D5" s="20">
        <v>43332</v>
      </c>
      <c r="E5" s="21" t="s">
        <v>16</v>
      </c>
      <c r="F5" s="22">
        <v>270000</v>
      </c>
      <c r="G5" s="23">
        <v>0</v>
      </c>
      <c r="H5" s="24">
        <v>0</v>
      </c>
      <c r="I5" s="25">
        <f>F5*7%</f>
        <v>18900</v>
      </c>
      <c r="J5" s="26">
        <v>0</v>
      </c>
      <c r="K5" s="27">
        <v>0</v>
      </c>
      <c r="L5" s="28">
        <f>+F5+G5-H5-J5-I5-K5</f>
        <v>251100</v>
      </c>
      <c r="M5" s="47"/>
    </row>
    <row r="6" spans="2:13" ht="15" thickBot="1" x14ac:dyDescent="0.4">
      <c r="B6" s="56" t="s">
        <v>15</v>
      </c>
      <c r="C6" s="43">
        <v>706</v>
      </c>
      <c r="D6" s="31">
        <v>43922</v>
      </c>
      <c r="E6" s="44" t="s">
        <v>19</v>
      </c>
      <c r="F6" s="15">
        <v>0</v>
      </c>
      <c r="G6" s="33">
        <v>0</v>
      </c>
      <c r="H6" s="15">
        <v>0</v>
      </c>
      <c r="I6" s="15">
        <v>0</v>
      </c>
      <c r="J6" s="36">
        <v>0</v>
      </c>
      <c r="K6" s="34">
        <v>0</v>
      </c>
      <c r="L6" s="35">
        <f>SUM(F6:K6)</f>
        <v>0</v>
      </c>
      <c r="M6" s="45"/>
    </row>
    <row r="7" spans="2:13" x14ac:dyDescent="0.35">
      <c r="B7" s="14"/>
      <c r="C7" s="14"/>
      <c r="D7" s="14"/>
      <c r="E7" s="14"/>
      <c r="F7" s="14"/>
      <c r="G7" s="14"/>
      <c r="H7" s="14"/>
      <c r="I7" s="14"/>
      <c r="J7" s="14"/>
      <c r="K7" s="14"/>
      <c r="L7" s="53">
        <f>SUM(L5:L6)</f>
        <v>251100</v>
      </c>
    </row>
    <row r="8" spans="2:13" x14ac:dyDescent="0.35">
      <c r="L8" s="54">
        <f>L7+C20</f>
        <v>658225</v>
      </c>
    </row>
    <row r="9" spans="2:13" x14ac:dyDescent="0.35">
      <c r="B9" s="48" t="s">
        <v>21</v>
      </c>
      <c r="C9" s="49">
        <v>250000</v>
      </c>
    </row>
    <row r="10" spans="2:13" x14ac:dyDescent="0.35">
      <c r="B10" s="48" t="s">
        <v>24</v>
      </c>
      <c r="C10" s="50">
        <v>-195000</v>
      </c>
    </row>
    <row r="11" spans="2:13" x14ac:dyDescent="0.35">
      <c r="B11" s="48" t="s">
        <v>22</v>
      </c>
      <c r="C11" s="50">
        <v>-31990</v>
      </c>
    </row>
    <row r="12" spans="2:13" x14ac:dyDescent="0.35">
      <c r="B12" s="48" t="s">
        <v>23</v>
      </c>
      <c r="C12" s="50">
        <v>-15000</v>
      </c>
    </row>
    <row r="13" spans="2:13" x14ac:dyDescent="0.35">
      <c r="B13" s="48" t="s">
        <v>25</v>
      </c>
      <c r="C13" s="50">
        <v>-39247</v>
      </c>
    </row>
    <row r="14" spans="2:13" x14ac:dyDescent="0.35">
      <c r="B14" s="48" t="s">
        <v>26</v>
      </c>
      <c r="C14" s="50">
        <v>-5220</v>
      </c>
    </row>
    <row r="15" spans="2:13" x14ac:dyDescent="0.35">
      <c r="B15" s="48" t="s">
        <v>27</v>
      </c>
      <c r="C15" s="50">
        <v>-6926</v>
      </c>
    </row>
    <row r="16" spans="2:13" x14ac:dyDescent="0.35">
      <c r="B16" s="48" t="s">
        <v>28</v>
      </c>
      <c r="C16" s="50">
        <v>-13492</v>
      </c>
    </row>
    <row r="17" spans="2:3" x14ac:dyDescent="0.35">
      <c r="B17" s="48" t="s">
        <v>29</v>
      </c>
      <c r="C17" s="49">
        <v>290000</v>
      </c>
    </row>
    <row r="18" spans="2:3" x14ac:dyDescent="0.35">
      <c r="B18" s="48" t="s">
        <v>30</v>
      </c>
      <c r="C18" s="49">
        <v>290000</v>
      </c>
    </row>
    <row r="19" spans="2:3" x14ac:dyDescent="0.35">
      <c r="B19" s="48" t="s">
        <v>31</v>
      </c>
      <c r="C19" s="50">
        <v>-116000</v>
      </c>
    </row>
    <row r="20" spans="2:3" x14ac:dyDescent="0.35">
      <c r="B20" s="52" t="s">
        <v>32</v>
      </c>
      <c r="C20" s="51">
        <f>SUM(C9:C19)</f>
        <v>407125</v>
      </c>
    </row>
  </sheetData>
  <mergeCells count="3">
    <mergeCell ref="B2:B4"/>
    <mergeCell ref="C2:C4"/>
    <mergeCell ref="F2:L3"/>
  </mergeCells>
  <pageMargins left="0.7" right="0.7" top="0.75" bottom="0.75" header="0.3" footer="0.3"/>
  <pageSetup paperSize="9" orientation="portrait" horizontalDpi="360" verticalDpi="360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6A3EACF-F173-47B5-9916-CA00E5873D35}">
  <dimension ref="B1:M7"/>
  <sheetViews>
    <sheetView workbookViewId="0">
      <selection activeCell="H14" sqref="H14"/>
    </sheetView>
  </sheetViews>
  <sheetFormatPr baseColWidth="10" defaultRowHeight="14.5" x14ac:dyDescent="0.35"/>
  <cols>
    <col min="1" max="1" width="3.7265625" customWidth="1"/>
    <col min="2" max="2" width="25.90625" bestFit="1" customWidth="1"/>
    <col min="4" max="4" width="10.453125" bestFit="1" customWidth="1"/>
    <col min="5" max="5" width="17" bestFit="1" customWidth="1"/>
    <col min="9" max="9" width="12.7265625" bestFit="1" customWidth="1"/>
    <col min="10" max="10" width="11.6328125" bestFit="1" customWidth="1"/>
  </cols>
  <sheetData>
    <row r="1" spans="2:13" ht="15" thickBot="1" x14ac:dyDescent="0.4">
      <c r="B1" s="1" t="s">
        <v>0</v>
      </c>
      <c r="C1" s="2"/>
      <c r="D1" s="1"/>
      <c r="E1" s="3"/>
      <c r="F1" s="4"/>
      <c r="G1" s="4"/>
      <c r="H1" s="4"/>
      <c r="I1" s="4"/>
      <c r="J1" s="4"/>
      <c r="K1" s="4"/>
      <c r="L1" s="4"/>
    </row>
    <row r="2" spans="2:13" x14ac:dyDescent="0.35">
      <c r="B2" s="83" t="s">
        <v>1</v>
      </c>
      <c r="C2" s="86" t="s">
        <v>2</v>
      </c>
      <c r="D2" s="46" t="s">
        <v>3</v>
      </c>
      <c r="E2" s="5" t="s">
        <v>4</v>
      </c>
      <c r="F2" s="83" t="s">
        <v>18</v>
      </c>
      <c r="G2" s="86"/>
      <c r="H2" s="86"/>
      <c r="I2" s="86"/>
      <c r="J2" s="86"/>
      <c r="K2" s="89"/>
      <c r="L2" s="90"/>
    </row>
    <row r="3" spans="2:13" x14ac:dyDescent="0.35">
      <c r="B3" s="84"/>
      <c r="C3" s="87"/>
      <c r="D3" s="6" t="s">
        <v>5</v>
      </c>
      <c r="E3" s="7" t="s">
        <v>6</v>
      </c>
      <c r="F3" s="91"/>
      <c r="G3" s="92"/>
      <c r="H3" s="92"/>
      <c r="I3" s="92"/>
      <c r="J3" s="92"/>
      <c r="K3" s="93"/>
      <c r="L3" s="94"/>
    </row>
    <row r="4" spans="2:13" ht="15" thickBot="1" x14ac:dyDescent="0.4">
      <c r="B4" s="85"/>
      <c r="C4" s="88"/>
      <c r="D4" s="8" t="s">
        <v>7</v>
      </c>
      <c r="E4" s="9"/>
      <c r="F4" s="10" t="s">
        <v>8</v>
      </c>
      <c r="G4" s="11" t="s">
        <v>9</v>
      </c>
      <c r="H4" s="11" t="s">
        <v>20</v>
      </c>
      <c r="I4" s="11" t="s">
        <v>11</v>
      </c>
      <c r="J4" s="11" t="s">
        <v>33</v>
      </c>
      <c r="K4" s="12" t="s">
        <v>13</v>
      </c>
      <c r="L4" s="13" t="s">
        <v>14</v>
      </c>
    </row>
    <row r="5" spans="2:13" x14ac:dyDescent="0.35">
      <c r="B5" s="64" t="s">
        <v>15</v>
      </c>
      <c r="C5" s="64">
        <v>1202</v>
      </c>
      <c r="D5" s="65">
        <v>43332</v>
      </c>
      <c r="E5" s="66" t="s">
        <v>16</v>
      </c>
      <c r="F5" s="67">
        <v>270000</v>
      </c>
      <c r="G5" s="66">
        <v>0</v>
      </c>
      <c r="H5" s="67">
        <v>0</v>
      </c>
      <c r="I5" s="67">
        <f>-F5*7%</f>
        <v>-18900</v>
      </c>
      <c r="J5" s="68">
        <v>0</v>
      </c>
      <c r="K5" s="69">
        <v>0</v>
      </c>
      <c r="L5" s="70">
        <f>SUM(F5:K5)</f>
        <v>251100</v>
      </c>
      <c r="M5" s="47"/>
    </row>
    <row r="6" spans="2:13" x14ac:dyDescent="0.35">
      <c r="B6" s="61" t="s">
        <v>15</v>
      </c>
      <c r="C6" s="61">
        <v>706</v>
      </c>
      <c r="D6" s="62">
        <v>43922</v>
      </c>
      <c r="E6" s="63" t="s">
        <v>19</v>
      </c>
      <c r="F6" s="58">
        <v>290000</v>
      </c>
      <c r="G6" s="57">
        <v>0</v>
      </c>
      <c r="H6" s="58">
        <v>0</v>
      </c>
      <c r="I6" s="58">
        <f>-F6*7%</f>
        <v>-20300.000000000004</v>
      </c>
      <c r="J6" s="58">
        <v>-38437</v>
      </c>
      <c r="K6" s="59">
        <v>-7500</v>
      </c>
      <c r="L6" s="60">
        <f>SUM(F6:K6)</f>
        <v>223763</v>
      </c>
      <c r="M6" s="45"/>
    </row>
    <row r="7" spans="2:13" x14ac:dyDescent="0.35">
      <c r="B7" s="14"/>
      <c r="C7" s="14"/>
      <c r="D7" s="14"/>
      <c r="E7" s="14"/>
      <c r="F7" s="14"/>
      <c r="G7" s="14"/>
      <c r="H7" s="14"/>
      <c r="I7" s="14"/>
      <c r="J7" s="14"/>
      <c r="K7" s="14"/>
      <c r="L7" s="53">
        <f>SUM(L5:L6)</f>
        <v>474863</v>
      </c>
    </row>
  </sheetData>
  <mergeCells count="3">
    <mergeCell ref="B2:B4"/>
    <mergeCell ref="C2:C4"/>
    <mergeCell ref="F2:L3"/>
  </mergeCells>
  <pageMargins left="0.7" right="0.7" top="0.75" bottom="0.75" header="0.3" footer="0.3"/>
  <pageSetup paperSize="9" orientation="portrait" horizontalDpi="360" verticalDpi="360"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724D685-AAB7-44A0-82D8-8CB621B0AC39}">
  <dimension ref="B1:M8"/>
  <sheetViews>
    <sheetView workbookViewId="0">
      <selection activeCell="G18" sqref="G18"/>
    </sheetView>
  </sheetViews>
  <sheetFormatPr baseColWidth="10" defaultRowHeight="14.5" x14ac:dyDescent="0.35"/>
  <cols>
    <col min="1" max="1" width="3.7265625" customWidth="1"/>
    <col min="2" max="2" width="25.90625" bestFit="1" customWidth="1"/>
    <col min="4" max="4" width="10.453125" bestFit="1" customWidth="1"/>
    <col min="5" max="5" width="17" bestFit="1" customWidth="1"/>
    <col min="9" max="9" width="12.7265625" bestFit="1" customWidth="1"/>
    <col min="10" max="10" width="11.6328125" bestFit="1" customWidth="1"/>
  </cols>
  <sheetData>
    <row r="1" spans="2:13" ht="15" thickBot="1" x14ac:dyDescent="0.4">
      <c r="B1" s="1" t="s">
        <v>0</v>
      </c>
      <c r="C1" s="2"/>
      <c r="D1" s="1"/>
      <c r="E1" s="3"/>
      <c r="F1" s="4"/>
      <c r="G1" s="4"/>
      <c r="H1" s="4"/>
      <c r="I1" s="4"/>
      <c r="J1" s="4"/>
      <c r="K1" s="4"/>
      <c r="L1" s="4"/>
    </row>
    <row r="2" spans="2:13" x14ac:dyDescent="0.35">
      <c r="B2" s="83" t="s">
        <v>1</v>
      </c>
      <c r="C2" s="86" t="s">
        <v>2</v>
      </c>
      <c r="D2" s="55" t="s">
        <v>3</v>
      </c>
      <c r="E2" s="5" t="s">
        <v>4</v>
      </c>
      <c r="F2" s="83" t="s">
        <v>18</v>
      </c>
      <c r="G2" s="86"/>
      <c r="H2" s="86"/>
      <c r="I2" s="86"/>
      <c r="J2" s="86"/>
      <c r="K2" s="89"/>
      <c r="L2" s="90"/>
    </row>
    <row r="3" spans="2:13" x14ac:dyDescent="0.35">
      <c r="B3" s="84"/>
      <c r="C3" s="87"/>
      <c r="D3" s="6" t="s">
        <v>5</v>
      </c>
      <c r="E3" s="7" t="s">
        <v>6</v>
      </c>
      <c r="F3" s="91"/>
      <c r="G3" s="92"/>
      <c r="H3" s="92"/>
      <c r="I3" s="92"/>
      <c r="J3" s="92"/>
      <c r="K3" s="93"/>
      <c r="L3" s="94"/>
    </row>
    <row r="4" spans="2:13" ht="15" thickBot="1" x14ac:dyDescent="0.4">
      <c r="B4" s="85"/>
      <c r="C4" s="88"/>
      <c r="D4" s="8" t="s">
        <v>7</v>
      </c>
      <c r="E4" s="9"/>
      <c r="F4" s="10" t="s">
        <v>8</v>
      </c>
      <c r="G4" s="11" t="s">
        <v>9</v>
      </c>
      <c r="H4" s="11" t="s">
        <v>20</v>
      </c>
      <c r="I4" s="11" t="s">
        <v>11</v>
      </c>
      <c r="J4" s="11" t="s">
        <v>33</v>
      </c>
      <c r="K4" s="12" t="s">
        <v>13</v>
      </c>
      <c r="L4" s="13" t="s">
        <v>14</v>
      </c>
    </row>
    <row r="5" spans="2:13" x14ac:dyDescent="0.35">
      <c r="B5" s="64" t="s">
        <v>15</v>
      </c>
      <c r="C5" s="72">
        <v>1202</v>
      </c>
      <c r="D5" s="73">
        <v>43332</v>
      </c>
      <c r="E5" s="74" t="s">
        <v>16</v>
      </c>
      <c r="F5" s="67">
        <v>243000</v>
      </c>
      <c r="G5" s="66">
        <v>0</v>
      </c>
      <c r="H5" s="67">
        <v>0</v>
      </c>
      <c r="I5" s="67">
        <f>-F5*7%</f>
        <v>-17010</v>
      </c>
      <c r="J5" s="58">
        <v>0</v>
      </c>
      <c r="K5" s="69">
        <v>0</v>
      </c>
      <c r="L5" s="70">
        <f>SUM(F5:K5)</f>
        <v>225990</v>
      </c>
      <c r="M5" s="47"/>
    </row>
    <row r="6" spans="2:13" x14ac:dyDescent="0.35">
      <c r="B6" s="61" t="s">
        <v>15</v>
      </c>
      <c r="C6" s="61">
        <v>706</v>
      </c>
      <c r="D6" s="62">
        <v>43922</v>
      </c>
      <c r="E6" s="63" t="s">
        <v>19</v>
      </c>
      <c r="F6" s="58">
        <v>290000</v>
      </c>
      <c r="G6" s="57">
        <v>0</v>
      </c>
      <c r="H6" s="58">
        <v>0</v>
      </c>
      <c r="I6" s="58">
        <f>-F6*7%</f>
        <v>-20300.000000000004</v>
      </c>
      <c r="J6" s="58">
        <v>0</v>
      </c>
      <c r="K6" s="59">
        <v>0</v>
      </c>
      <c r="L6" s="60">
        <f>SUM(F6:K6)</f>
        <v>269700</v>
      </c>
      <c r="M6" s="45"/>
    </row>
    <row r="7" spans="2:13" x14ac:dyDescent="0.35">
      <c r="B7" s="14"/>
      <c r="C7" s="14"/>
      <c r="D7" s="14"/>
      <c r="E7" s="14"/>
      <c r="F7" s="14"/>
      <c r="G7" s="14"/>
      <c r="H7" s="14"/>
      <c r="I7" s="14"/>
      <c r="J7" s="14"/>
      <c r="K7" s="14"/>
      <c r="L7" s="53">
        <f>SUM(L5:L6)</f>
        <v>495690</v>
      </c>
    </row>
    <row r="8" spans="2:13" x14ac:dyDescent="0.35">
      <c r="C8" s="75"/>
      <c r="D8" t="s">
        <v>34</v>
      </c>
    </row>
  </sheetData>
  <mergeCells count="3">
    <mergeCell ref="B2:B4"/>
    <mergeCell ref="C2:C4"/>
    <mergeCell ref="F2:L3"/>
  </mergeCells>
  <pageMargins left="0.7" right="0.7" top="0.75" bottom="0.75" header="0.3" footer="0.3"/>
  <pageSetup paperSize="9" orientation="portrait" horizontalDpi="360" verticalDpi="360" r:id="rId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55ADDDC-1148-45AC-BBEC-3BEF15B3F6BB}">
  <dimension ref="B1:M8"/>
  <sheetViews>
    <sheetView workbookViewId="0">
      <selection activeCell="F14" sqref="F14"/>
    </sheetView>
  </sheetViews>
  <sheetFormatPr baseColWidth="10" defaultRowHeight="14.5" x14ac:dyDescent="0.35"/>
  <cols>
    <col min="1" max="1" width="3.7265625" customWidth="1"/>
    <col min="2" max="2" width="25.90625" bestFit="1" customWidth="1"/>
    <col min="4" max="4" width="10.453125" bestFit="1" customWidth="1"/>
    <col min="5" max="5" width="17" bestFit="1" customWidth="1"/>
    <col min="9" max="9" width="12.7265625" bestFit="1" customWidth="1"/>
    <col min="10" max="10" width="11.6328125" bestFit="1" customWidth="1"/>
  </cols>
  <sheetData>
    <row r="1" spans="2:13" ht="15" thickBot="1" x14ac:dyDescent="0.4">
      <c r="B1" s="1" t="s">
        <v>0</v>
      </c>
      <c r="C1" s="2"/>
      <c r="D1" s="1"/>
      <c r="E1" s="3"/>
      <c r="F1" s="4"/>
      <c r="G1" s="4"/>
      <c r="H1" s="4"/>
      <c r="I1" s="4"/>
      <c r="J1" s="4"/>
      <c r="K1" s="4"/>
      <c r="L1" s="4"/>
    </row>
    <row r="2" spans="2:13" x14ac:dyDescent="0.35">
      <c r="B2" s="83" t="s">
        <v>1</v>
      </c>
      <c r="C2" s="86" t="s">
        <v>2</v>
      </c>
      <c r="D2" s="71" t="s">
        <v>3</v>
      </c>
      <c r="E2" s="5" t="s">
        <v>4</v>
      </c>
      <c r="F2" s="83" t="s">
        <v>18</v>
      </c>
      <c r="G2" s="86"/>
      <c r="H2" s="86"/>
      <c r="I2" s="86"/>
      <c r="J2" s="86"/>
      <c r="K2" s="89"/>
      <c r="L2" s="90"/>
    </row>
    <row r="3" spans="2:13" x14ac:dyDescent="0.35">
      <c r="B3" s="84"/>
      <c r="C3" s="87"/>
      <c r="D3" s="6" t="s">
        <v>5</v>
      </c>
      <c r="E3" s="7" t="s">
        <v>6</v>
      </c>
      <c r="F3" s="91"/>
      <c r="G3" s="92"/>
      <c r="H3" s="92"/>
      <c r="I3" s="92"/>
      <c r="J3" s="92"/>
      <c r="K3" s="93"/>
      <c r="L3" s="94"/>
    </row>
    <row r="4" spans="2:13" ht="15" thickBot="1" x14ac:dyDescent="0.4">
      <c r="B4" s="85"/>
      <c r="C4" s="88"/>
      <c r="D4" s="8" t="s">
        <v>7</v>
      </c>
      <c r="E4" s="9"/>
      <c r="F4" s="10" t="s">
        <v>8</v>
      </c>
      <c r="G4" s="11" t="s">
        <v>9</v>
      </c>
      <c r="H4" s="11" t="s">
        <v>20</v>
      </c>
      <c r="I4" s="11" t="s">
        <v>11</v>
      </c>
      <c r="J4" s="11" t="s">
        <v>33</v>
      </c>
      <c r="K4" s="12" t="s">
        <v>13</v>
      </c>
      <c r="L4" s="13" t="s">
        <v>14</v>
      </c>
    </row>
    <row r="5" spans="2:13" x14ac:dyDescent="0.35">
      <c r="B5" s="64" t="s">
        <v>15</v>
      </c>
      <c r="C5" s="72">
        <v>1202</v>
      </c>
      <c r="D5" s="73">
        <v>43332</v>
      </c>
      <c r="E5" s="74" t="s">
        <v>16</v>
      </c>
      <c r="F5" s="67">
        <v>243000</v>
      </c>
      <c r="G5" s="66">
        <v>-55000</v>
      </c>
      <c r="H5" s="67">
        <v>0</v>
      </c>
      <c r="I5" s="67">
        <f>-F5*7%</f>
        <v>-17010</v>
      </c>
      <c r="J5" s="58">
        <v>0</v>
      </c>
      <c r="K5" s="69">
        <v>0</v>
      </c>
      <c r="L5" s="70">
        <f>SUM(F5:K5)</f>
        <v>170990</v>
      </c>
      <c r="M5" s="47"/>
    </row>
    <row r="6" spans="2:13" x14ac:dyDescent="0.35">
      <c r="B6" s="61" t="s">
        <v>15</v>
      </c>
      <c r="C6" s="61">
        <v>706</v>
      </c>
      <c r="D6" s="62">
        <v>43922</v>
      </c>
      <c r="E6" s="63" t="s">
        <v>19</v>
      </c>
      <c r="F6" s="58">
        <v>290000</v>
      </c>
      <c r="G6" s="57">
        <v>0</v>
      </c>
      <c r="H6" s="58">
        <v>0</v>
      </c>
      <c r="I6" s="58">
        <f>-F6*7%</f>
        <v>-20300.000000000004</v>
      </c>
      <c r="J6" s="58">
        <v>0</v>
      </c>
      <c r="K6" s="59">
        <v>0</v>
      </c>
      <c r="L6" s="60">
        <f>SUM(F6:K6)</f>
        <v>269700</v>
      </c>
      <c r="M6" s="45"/>
    </row>
    <row r="7" spans="2:13" x14ac:dyDescent="0.35">
      <c r="B7" s="14"/>
      <c r="C7" s="14"/>
      <c r="D7" s="14"/>
      <c r="E7" s="14"/>
      <c r="F7" s="14"/>
      <c r="G7" s="14"/>
      <c r="H7" s="14"/>
      <c r="I7" s="14"/>
      <c r="J7" s="14"/>
      <c r="K7" s="14"/>
      <c r="L7" s="53">
        <f>SUM(L5:L6)</f>
        <v>440690</v>
      </c>
    </row>
    <row r="8" spans="2:13" x14ac:dyDescent="0.35">
      <c r="C8" s="75"/>
      <c r="D8" t="s">
        <v>34</v>
      </c>
    </row>
  </sheetData>
  <mergeCells count="3">
    <mergeCell ref="B2:B4"/>
    <mergeCell ref="C2:C4"/>
    <mergeCell ref="F2:L3"/>
  </mergeCells>
  <pageMargins left="0.7" right="0.7" top="0.75" bottom="0.75" header="0.3" footer="0.3"/>
  <pageSetup paperSize="9" orientation="portrait" horizontalDpi="360" verticalDpi="360" r:id="rId1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13603BA-35FB-4A51-BBD9-4A0E9524C374}">
  <dimension ref="B1:M7"/>
  <sheetViews>
    <sheetView workbookViewId="0">
      <selection activeCell="G15" sqref="G15"/>
    </sheetView>
  </sheetViews>
  <sheetFormatPr baseColWidth="10" defaultRowHeight="14.5" x14ac:dyDescent="0.35"/>
  <cols>
    <col min="1" max="1" width="3.7265625" customWidth="1"/>
    <col min="2" max="2" width="25.90625" bestFit="1" customWidth="1"/>
    <col min="4" max="4" width="10.453125" bestFit="1" customWidth="1"/>
    <col min="5" max="5" width="17" bestFit="1" customWidth="1"/>
    <col min="9" max="9" width="12.7265625" bestFit="1" customWidth="1"/>
    <col min="10" max="10" width="11.6328125" bestFit="1" customWidth="1"/>
  </cols>
  <sheetData>
    <row r="1" spans="2:13" ht="15" thickBot="1" x14ac:dyDescent="0.4">
      <c r="B1" s="1" t="s">
        <v>0</v>
      </c>
      <c r="C1" s="2"/>
      <c r="D1" s="1"/>
      <c r="E1" s="3"/>
      <c r="F1" s="4"/>
      <c r="G1" s="4"/>
      <c r="H1" s="4"/>
      <c r="I1" s="4"/>
      <c r="J1" s="4"/>
      <c r="K1" s="4"/>
      <c r="L1" s="4"/>
    </row>
    <row r="2" spans="2:13" x14ac:dyDescent="0.35">
      <c r="B2" s="83" t="s">
        <v>1</v>
      </c>
      <c r="C2" s="86" t="s">
        <v>2</v>
      </c>
      <c r="D2" s="76" t="s">
        <v>3</v>
      </c>
      <c r="E2" s="5" t="s">
        <v>4</v>
      </c>
      <c r="F2" s="83" t="s">
        <v>18</v>
      </c>
      <c r="G2" s="86"/>
      <c r="H2" s="86"/>
      <c r="I2" s="86"/>
      <c r="J2" s="86"/>
      <c r="K2" s="89"/>
      <c r="L2" s="90"/>
    </row>
    <row r="3" spans="2:13" x14ac:dyDescent="0.35">
      <c r="B3" s="84"/>
      <c r="C3" s="87"/>
      <c r="D3" s="6" t="s">
        <v>5</v>
      </c>
      <c r="E3" s="7" t="s">
        <v>6</v>
      </c>
      <c r="F3" s="91"/>
      <c r="G3" s="92"/>
      <c r="H3" s="92"/>
      <c r="I3" s="92"/>
      <c r="J3" s="92"/>
      <c r="K3" s="93"/>
      <c r="L3" s="94"/>
    </row>
    <row r="4" spans="2:13" ht="15" thickBot="1" x14ac:dyDescent="0.4">
      <c r="B4" s="85"/>
      <c r="C4" s="88"/>
      <c r="D4" s="8" t="s">
        <v>7</v>
      </c>
      <c r="E4" s="9"/>
      <c r="F4" s="10" t="s">
        <v>8</v>
      </c>
      <c r="G4" s="11" t="s">
        <v>9</v>
      </c>
      <c r="H4" s="11" t="s">
        <v>20</v>
      </c>
      <c r="I4" s="11" t="s">
        <v>11</v>
      </c>
      <c r="J4" s="11" t="s">
        <v>33</v>
      </c>
      <c r="K4" s="12" t="s">
        <v>13</v>
      </c>
      <c r="L4" s="13" t="s">
        <v>14</v>
      </c>
    </row>
    <row r="5" spans="2:13" x14ac:dyDescent="0.35">
      <c r="B5" s="64" t="s">
        <v>15</v>
      </c>
      <c r="C5" s="64">
        <v>1202</v>
      </c>
      <c r="D5" s="65">
        <v>43332</v>
      </c>
      <c r="E5" s="66" t="s">
        <v>16</v>
      </c>
      <c r="F5" s="67">
        <v>270000</v>
      </c>
      <c r="G5" s="66">
        <v>0</v>
      </c>
      <c r="H5" s="67">
        <v>0</v>
      </c>
      <c r="I5" s="67">
        <f>-F5*7%</f>
        <v>-18900</v>
      </c>
      <c r="J5" s="58">
        <v>0</v>
      </c>
      <c r="K5" s="69">
        <v>0</v>
      </c>
      <c r="L5" s="70">
        <f>SUM(F5:K5)</f>
        <v>251100</v>
      </c>
      <c r="M5" s="47"/>
    </row>
    <row r="6" spans="2:13" x14ac:dyDescent="0.35">
      <c r="B6" s="61" t="s">
        <v>15</v>
      </c>
      <c r="C6" s="61">
        <v>706</v>
      </c>
      <c r="D6" s="62">
        <v>43922</v>
      </c>
      <c r="E6" s="63" t="s">
        <v>19</v>
      </c>
      <c r="F6" s="58">
        <v>290000</v>
      </c>
      <c r="G6" s="57">
        <v>0</v>
      </c>
      <c r="H6" s="58">
        <v>0</v>
      </c>
      <c r="I6" s="58">
        <f>-F6*7%</f>
        <v>-20300.000000000004</v>
      </c>
      <c r="J6" s="58">
        <v>0</v>
      </c>
      <c r="K6" s="59">
        <v>0</v>
      </c>
      <c r="L6" s="60">
        <f>SUM(F6:K6)</f>
        <v>269700</v>
      </c>
      <c r="M6" s="45"/>
    </row>
    <row r="7" spans="2:13" x14ac:dyDescent="0.35">
      <c r="B7" s="14"/>
      <c r="C7" s="14"/>
      <c r="D7" s="14"/>
      <c r="E7" s="14"/>
      <c r="F7" s="14"/>
      <c r="G7" s="14"/>
      <c r="H7" s="14"/>
      <c r="I7" s="14"/>
      <c r="J7" s="14"/>
      <c r="K7" s="14"/>
      <c r="L7" s="53">
        <f>SUM(L5:L6)</f>
        <v>520800</v>
      </c>
    </row>
  </sheetData>
  <mergeCells count="3">
    <mergeCell ref="B2:B4"/>
    <mergeCell ref="C2:C4"/>
    <mergeCell ref="F2:L3"/>
  </mergeCells>
  <pageMargins left="0.7" right="0.7" top="0.75" bottom="0.75" header="0.3" footer="0.3"/>
  <pageSetup paperSize="9" orientation="portrait" horizontalDpi="360" verticalDpi="360" r:id="rId1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9ED7E47-B726-47E5-8DCC-92BA8FF04094}">
  <dimension ref="B1:M7"/>
  <sheetViews>
    <sheetView workbookViewId="0">
      <selection activeCell="H11" sqref="H11"/>
    </sheetView>
  </sheetViews>
  <sheetFormatPr baseColWidth="10" defaultRowHeight="14.5" x14ac:dyDescent="0.35"/>
  <cols>
    <col min="1" max="1" width="3.7265625" customWidth="1"/>
    <col min="2" max="2" width="25.90625" bestFit="1" customWidth="1"/>
    <col min="4" max="4" width="10.453125" bestFit="1" customWidth="1"/>
    <col min="5" max="5" width="17" bestFit="1" customWidth="1"/>
    <col min="9" max="9" width="12.7265625" bestFit="1" customWidth="1"/>
    <col min="10" max="10" width="11.6328125" bestFit="1" customWidth="1"/>
  </cols>
  <sheetData>
    <row r="1" spans="2:13" ht="15" thickBot="1" x14ac:dyDescent="0.4">
      <c r="B1" s="1" t="s">
        <v>0</v>
      </c>
      <c r="C1" s="2"/>
      <c r="D1" s="1"/>
      <c r="E1" s="3"/>
      <c r="F1" s="4"/>
      <c r="G1" s="4"/>
      <c r="H1" s="4"/>
      <c r="I1" s="4"/>
      <c r="J1" s="4"/>
      <c r="K1" s="4"/>
      <c r="L1" s="4"/>
    </row>
    <row r="2" spans="2:13" x14ac:dyDescent="0.35">
      <c r="B2" s="83" t="s">
        <v>1</v>
      </c>
      <c r="C2" s="86" t="s">
        <v>2</v>
      </c>
      <c r="D2" s="77" t="s">
        <v>3</v>
      </c>
      <c r="E2" s="5" t="s">
        <v>4</v>
      </c>
      <c r="F2" s="83" t="s">
        <v>18</v>
      </c>
      <c r="G2" s="86"/>
      <c r="H2" s="86"/>
      <c r="I2" s="86"/>
      <c r="J2" s="86"/>
      <c r="K2" s="89"/>
      <c r="L2" s="90"/>
    </row>
    <row r="3" spans="2:13" x14ac:dyDescent="0.35">
      <c r="B3" s="84"/>
      <c r="C3" s="87"/>
      <c r="D3" s="6" t="s">
        <v>5</v>
      </c>
      <c r="E3" s="7" t="s">
        <v>6</v>
      </c>
      <c r="F3" s="91"/>
      <c r="G3" s="92"/>
      <c r="H3" s="92"/>
      <c r="I3" s="92"/>
      <c r="J3" s="92"/>
      <c r="K3" s="93"/>
      <c r="L3" s="94"/>
    </row>
    <row r="4" spans="2:13" ht="15" thickBot="1" x14ac:dyDescent="0.4">
      <c r="B4" s="85"/>
      <c r="C4" s="88"/>
      <c r="D4" s="8" t="s">
        <v>7</v>
      </c>
      <c r="E4" s="9"/>
      <c r="F4" s="10" t="s">
        <v>8</v>
      </c>
      <c r="G4" s="11" t="s">
        <v>9</v>
      </c>
      <c r="H4" s="11" t="s">
        <v>20</v>
      </c>
      <c r="I4" s="11" t="s">
        <v>11</v>
      </c>
      <c r="J4" s="11" t="s">
        <v>33</v>
      </c>
      <c r="K4" s="12" t="s">
        <v>13</v>
      </c>
      <c r="L4" s="13" t="s">
        <v>14</v>
      </c>
    </row>
    <row r="5" spans="2:13" x14ac:dyDescent="0.35">
      <c r="B5" s="64" t="s">
        <v>15</v>
      </c>
      <c r="C5" s="64">
        <v>1202</v>
      </c>
      <c r="D5" s="65">
        <v>43332</v>
      </c>
      <c r="E5" s="66" t="s">
        <v>16</v>
      </c>
      <c r="F5" s="67">
        <v>270000</v>
      </c>
      <c r="G5" s="66">
        <v>0</v>
      </c>
      <c r="H5" s="67">
        <v>0</v>
      </c>
      <c r="I5" s="67">
        <f>-F5*7%</f>
        <v>-18900</v>
      </c>
      <c r="J5" s="58">
        <v>0</v>
      </c>
      <c r="K5" s="69">
        <v>0</v>
      </c>
      <c r="L5" s="70">
        <f>SUM(F5:K5)</f>
        <v>251100</v>
      </c>
      <c r="M5" s="47"/>
    </row>
    <row r="6" spans="2:13" x14ac:dyDescent="0.35">
      <c r="B6" s="61" t="s">
        <v>15</v>
      </c>
      <c r="C6" s="61">
        <v>706</v>
      </c>
      <c r="D6" s="62">
        <v>43922</v>
      </c>
      <c r="E6" s="63" t="s">
        <v>19</v>
      </c>
      <c r="F6" s="58">
        <v>290000</v>
      </c>
      <c r="G6" s="57">
        <v>0</v>
      </c>
      <c r="H6" s="58">
        <v>0</v>
      </c>
      <c r="I6" s="58">
        <f>-F6*7%</f>
        <v>-20300.000000000004</v>
      </c>
      <c r="J6" s="58">
        <v>0</v>
      </c>
      <c r="K6" s="59">
        <v>0</v>
      </c>
      <c r="L6" s="60">
        <f>SUM(F6:K6)</f>
        <v>269700</v>
      </c>
      <c r="M6" s="45"/>
    </row>
    <row r="7" spans="2:13" x14ac:dyDescent="0.35">
      <c r="B7" s="14"/>
      <c r="C7" s="14"/>
      <c r="D7" s="14"/>
      <c r="E7" s="14"/>
      <c r="F7" s="14"/>
      <c r="G7" s="14"/>
      <c r="H7" s="14"/>
      <c r="I7" s="14"/>
      <c r="J7" s="14"/>
      <c r="K7" s="14"/>
      <c r="L7" s="53">
        <f>SUM(L5:L6)</f>
        <v>520800</v>
      </c>
    </row>
  </sheetData>
  <mergeCells count="3">
    <mergeCell ref="B2:B4"/>
    <mergeCell ref="C2:C4"/>
    <mergeCell ref="F2:L3"/>
  </mergeCells>
  <pageMargins left="0.7" right="0.7" top="0.75" bottom="0.75" header="0.3" footer="0.3"/>
  <pageSetup paperSize="9" orientation="portrait" horizontalDpi="360" verticalDpi="360" r:id="rId1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D9F00E2-89B2-45ED-92D0-8BD0CDD6D3F0}">
  <dimension ref="B1:M7"/>
  <sheetViews>
    <sheetView workbookViewId="0">
      <selection activeCell="L22" sqref="L22"/>
    </sheetView>
  </sheetViews>
  <sheetFormatPr baseColWidth="10" defaultRowHeight="14.5" x14ac:dyDescent="0.35"/>
  <cols>
    <col min="1" max="1" width="3.7265625" customWidth="1"/>
    <col min="2" max="2" width="25.90625" bestFit="1" customWidth="1"/>
    <col min="4" max="4" width="10.453125" bestFit="1" customWidth="1"/>
    <col min="5" max="5" width="17" bestFit="1" customWidth="1"/>
    <col min="9" max="9" width="12.7265625" bestFit="1" customWidth="1"/>
    <col min="10" max="10" width="11.6328125" bestFit="1" customWidth="1"/>
  </cols>
  <sheetData>
    <row r="1" spans="2:13" ht="15" thickBot="1" x14ac:dyDescent="0.4">
      <c r="B1" s="1" t="s">
        <v>0</v>
      </c>
      <c r="C1" s="2"/>
      <c r="D1" s="1"/>
      <c r="E1" s="3"/>
      <c r="F1" s="4"/>
      <c r="G1" s="4"/>
      <c r="H1" s="4"/>
      <c r="I1" s="4"/>
      <c r="J1" s="4"/>
      <c r="K1" s="4"/>
      <c r="L1" s="4"/>
    </row>
    <row r="2" spans="2:13" x14ac:dyDescent="0.35">
      <c r="B2" s="83" t="s">
        <v>1</v>
      </c>
      <c r="C2" s="86" t="s">
        <v>2</v>
      </c>
      <c r="D2" s="78" t="s">
        <v>3</v>
      </c>
      <c r="E2" s="5" t="s">
        <v>4</v>
      </c>
      <c r="F2" s="83" t="s">
        <v>18</v>
      </c>
      <c r="G2" s="86"/>
      <c r="H2" s="86"/>
      <c r="I2" s="86"/>
      <c r="J2" s="86"/>
      <c r="K2" s="89"/>
      <c r="L2" s="90"/>
    </row>
    <row r="3" spans="2:13" x14ac:dyDescent="0.35">
      <c r="B3" s="84"/>
      <c r="C3" s="87"/>
      <c r="D3" s="6" t="s">
        <v>5</v>
      </c>
      <c r="E3" s="7" t="s">
        <v>6</v>
      </c>
      <c r="F3" s="91"/>
      <c r="G3" s="92"/>
      <c r="H3" s="92"/>
      <c r="I3" s="92"/>
      <c r="J3" s="92"/>
      <c r="K3" s="93"/>
      <c r="L3" s="94"/>
    </row>
    <row r="4" spans="2:13" ht="15" thickBot="1" x14ac:dyDescent="0.4">
      <c r="B4" s="85"/>
      <c r="C4" s="88"/>
      <c r="D4" s="8" t="s">
        <v>7</v>
      </c>
      <c r="E4" s="9"/>
      <c r="F4" s="10" t="s">
        <v>8</v>
      </c>
      <c r="G4" s="11" t="s">
        <v>9</v>
      </c>
      <c r="H4" s="11" t="s">
        <v>20</v>
      </c>
      <c r="I4" s="11" t="s">
        <v>11</v>
      </c>
      <c r="J4" s="11" t="s">
        <v>33</v>
      </c>
      <c r="K4" s="12" t="s">
        <v>13</v>
      </c>
      <c r="L4" s="13" t="s">
        <v>14</v>
      </c>
    </row>
    <row r="5" spans="2:13" x14ac:dyDescent="0.35">
      <c r="B5" s="64" t="s">
        <v>15</v>
      </c>
      <c r="C5" s="64">
        <v>1202</v>
      </c>
      <c r="D5" s="65">
        <v>43332</v>
      </c>
      <c r="E5" s="66" t="s">
        <v>16</v>
      </c>
      <c r="F5" s="67">
        <v>270000</v>
      </c>
      <c r="G5" s="66">
        <v>0</v>
      </c>
      <c r="H5" s="67">
        <v>0</v>
      </c>
      <c r="I5" s="67">
        <f>-F5*7%</f>
        <v>-18900</v>
      </c>
      <c r="J5" s="58">
        <v>0</v>
      </c>
      <c r="K5" s="69">
        <v>0</v>
      </c>
      <c r="L5" s="70">
        <f>SUM(F5:K5)</f>
        <v>251100</v>
      </c>
      <c r="M5" s="80"/>
    </row>
    <row r="6" spans="2:13" x14ac:dyDescent="0.35">
      <c r="B6" s="61" t="s">
        <v>15</v>
      </c>
      <c r="C6" s="61">
        <v>706</v>
      </c>
      <c r="D6" s="62">
        <v>43922</v>
      </c>
      <c r="E6" s="63" t="s">
        <v>19</v>
      </c>
      <c r="F6" s="58">
        <v>290000</v>
      </c>
      <c r="G6" s="57">
        <v>0</v>
      </c>
      <c r="H6" s="58">
        <v>0</v>
      </c>
      <c r="I6" s="58">
        <f>-F6*7%</f>
        <v>-20300.000000000004</v>
      </c>
      <c r="J6" s="58">
        <v>0</v>
      </c>
      <c r="K6" s="59">
        <v>0</v>
      </c>
      <c r="L6" s="60">
        <f>SUM(F6:K6)</f>
        <v>269700</v>
      </c>
      <c r="M6" s="81"/>
    </row>
    <row r="7" spans="2:13" x14ac:dyDescent="0.35">
      <c r="B7" s="14"/>
      <c r="C7" s="14"/>
      <c r="D7" s="14"/>
      <c r="E7" s="14"/>
      <c r="F7" s="14"/>
      <c r="G7" s="14"/>
      <c r="H7" s="14"/>
      <c r="I7" s="14"/>
      <c r="J7" s="14"/>
      <c r="K7" s="14"/>
      <c r="L7" s="82">
        <f>SUM(L5:L6)</f>
        <v>520800</v>
      </c>
    </row>
  </sheetData>
  <mergeCells count="3">
    <mergeCell ref="B2:B4"/>
    <mergeCell ref="C2:C4"/>
    <mergeCell ref="F2:L3"/>
  </mergeCells>
  <pageMargins left="0.7" right="0.7" top="0.75" bottom="0.75" header="0.3" footer="0.3"/>
  <pageSetup paperSize="9" orientation="portrait" horizontalDpi="360" verticalDpi="360" r:id="rId1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D072652-7397-4A29-8834-794C4E3FB1BD}">
  <dimension ref="B1:M7"/>
  <sheetViews>
    <sheetView tabSelected="1" workbookViewId="0">
      <selection activeCell="I21" sqref="I21"/>
    </sheetView>
  </sheetViews>
  <sheetFormatPr baseColWidth="10" defaultRowHeight="14.5" x14ac:dyDescent="0.35"/>
  <cols>
    <col min="1" max="1" width="3.7265625" customWidth="1"/>
    <col min="2" max="2" width="25.90625" bestFit="1" customWidth="1"/>
    <col min="4" max="4" width="10.453125" bestFit="1" customWidth="1"/>
    <col min="5" max="5" width="17" bestFit="1" customWidth="1"/>
    <col min="9" max="9" width="12.7265625" bestFit="1" customWidth="1"/>
    <col min="10" max="10" width="11.6328125" bestFit="1" customWidth="1"/>
  </cols>
  <sheetData>
    <row r="1" spans="2:13" ht="15" thickBot="1" x14ac:dyDescent="0.4">
      <c r="B1" s="1" t="s">
        <v>0</v>
      </c>
      <c r="C1" s="2"/>
      <c r="D1" s="1"/>
      <c r="E1" s="3"/>
      <c r="F1" s="4"/>
      <c r="G1" s="4"/>
      <c r="H1" s="4"/>
      <c r="I1" s="4"/>
      <c r="J1" s="4"/>
      <c r="K1" s="4"/>
      <c r="L1" s="4"/>
    </row>
    <row r="2" spans="2:13" x14ac:dyDescent="0.35">
      <c r="B2" s="83" t="s">
        <v>1</v>
      </c>
      <c r="C2" s="86" t="s">
        <v>2</v>
      </c>
      <c r="D2" s="79" t="s">
        <v>3</v>
      </c>
      <c r="E2" s="5" t="s">
        <v>4</v>
      </c>
      <c r="F2" s="83" t="s">
        <v>18</v>
      </c>
      <c r="G2" s="86"/>
      <c r="H2" s="86"/>
      <c r="I2" s="86"/>
      <c r="J2" s="86"/>
      <c r="K2" s="89"/>
      <c r="L2" s="90"/>
    </row>
    <row r="3" spans="2:13" x14ac:dyDescent="0.35">
      <c r="B3" s="84"/>
      <c r="C3" s="87"/>
      <c r="D3" s="6" t="s">
        <v>5</v>
      </c>
      <c r="E3" s="7" t="s">
        <v>6</v>
      </c>
      <c r="F3" s="91"/>
      <c r="G3" s="92"/>
      <c r="H3" s="92"/>
      <c r="I3" s="92"/>
      <c r="J3" s="92"/>
      <c r="K3" s="93"/>
      <c r="L3" s="94"/>
    </row>
    <row r="4" spans="2:13" ht="15" thickBot="1" x14ac:dyDescent="0.4">
      <c r="B4" s="85"/>
      <c r="C4" s="88"/>
      <c r="D4" s="8" t="s">
        <v>7</v>
      </c>
      <c r="E4" s="9"/>
      <c r="F4" s="10" t="s">
        <v>8</v>
      </c>
      <c r="G4" s="11" t="s">
        <v>9</v>
      </c>
      <c r="H4" s="11" t="s">
        <v>20</v>
      </c>
      <c r="I4" s="11" t="s">
        <v>11</v>
      </c>
      <c r="J4" s="11" t="s">
        <v>33</v>
      </c>
      <c r="K4" s="12" t="s">
        <v>13</v>
      </c>
      <c r="L4" s="13" t="s">
        <v>14</v>
      </c>
    </row>
    <row r="5" spans="2:13" x14ac:dyDescent="0.35">
      <c r="B5" s="64" t="s">
        <v>15</v>
      </c>
      <c r="C5" s="64">
        <v>1202</v>
      </c>
      <c r="D5" s="65">
        <v>43332</v>
      </c>
      <c r="E5" s="66" t="s">
        <v>16</v>
      </c>
      <c r="F5" s="67">
        <v>270000</v>
      </c>
      <c r="G5" s="66">
        <v>0</v>
      </c>
      <c r="H5" s="67">
        <v>0</v>
      </c>
      <c r="I5" s="67">
        <f>-F5*7%</f>
        <v>-18900</v>
      </c>
      <c r="J5" s="58">
        <v>0</v>
      </c>
      <c r="K5" s="69">
        <v>0</v>
      </c>
      <c r="L5" s="70">
        <f>SUM(F5:K5)</f>
        <v>251100</v>
      </c>
      <c r="M5" s="80"/>
    </row>
    <row r="6" spans="2:13" x14ac:dyDescent="0.35">
      <c r="B6" s="61" t="s">
        <v>15</v>
      </c>
      <c r="C6" s="61">
        <v>706</v>
      </c>
      <c r="D6" s="62">
        <v>43922</v>
      </c>
      <c r="E6" s="63" t="s">
        <v>19</v>
      </c>
      <c r="F6" s="58">
        <v>290000</v>
      </c>
      <c r="G6" s="57">
        <v>0</v>
      </c>
      <c r="H6" s="58">
        <v>0</v>
      </c>
      <c r="I6" s="58">
        <f>-F6*7%</f>
        <v>-20300.000000000004</v>
      </c>
      <c r="J6" s="58">
        <v>0</v>
      </c>
      <c r="K6" s="59">
        <v>0</v>
      </c>
      <c r="L6" s="60">
        <f>SUM(F6:K6)</f>
        <v>269700</v>
      </c>
      <c r="M6" s="81"/>
    </row>
    <row r="7" spans="2:13" x14ac:dyDescent="0.35">
      <c r="B7" s="14"/>
      <c r="C7" s="14"/>
      <c r="D7" s="14"/>
      <c r="E7" s="14"/>
      <c r="F7" s="14"/>
      <c r="G7" s="14"/>
      <c r="H7" s="14"/>
      <c r="I7" s="14"/>
      <c r="J7" s="14"/>
      <c r="K7" s="14"/>
      <c r="L7" s="82">
        <f>SUM(L5:L6)</f>
        <v>520800</v>
      </c>
    </row>
  </sheetData>
  <mergeCells count="3">
    <mergeCell ref="B2:B4"/>
    <mergeCell ref="C2:C4"/>
    <mergeCell ref="F2:L3"/>
  </mergeCells>
  <pageMargins left="0.7" right="0.7" top="0.75" bottom="0.75" header="0.3" footer="0.3"/>
  <pageSetup paperSize="9" orientation="portrait" horizontalDpi="360" verticalDpi="36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11</vt:i4>
      </vt:variant>
    </vt:vector>
  </HeadingPairs>
  <TitlesOfParts>
    <vt:vector size="11" baseType="lpstr">
      <vt:lpstr>Enero 2020</vt:lpstr>
      <vt:lpstr>Febrero 2020</vt:lpstr>
      <vt:lpstr>Marzo 2020</vt:lpstr>
      <vt:lpstr>Abril 2020</vt:lpstr>
      <vt:lpstr>Mayo 2020</vt:lpstr>
      <vt:lpstr>Junio 2020</vt:lpstr>
      <vt:lpstr>Julio 2020</vt:lpstr>
      <vt:lpstr>Agosto 2020</vt:lpstr>
      <vt:lpstr>Septiembre de 2020</vt:lpstr>
      <vt:lpstr>Octubre 2020</vt:lpstr>
      <vt:lpstr>Noviembre 2020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Javier y Angelito</dc:creator>
  <cp:lastModifiedBy>Usuario de Windows</cp:lastModifiedBy>
  <dcterms:created xsi:type="dcterms:W3CDTF">2019-01-09T17:03:34Z</dcterms:created>
  <dcterms:modified xsi:type="dcterms:W3CDTF">2020-11-09T21:50:47Z</dcterms:modified>
</cp:coreProperties>
</file>